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retire-my.sharepoint.com/personal/jhewitt_varetire_org/Documents/31870 and 31923/GASB 68 PENSION/Excel Only - Final/Final with Properties/"/>
    </mc:Choice>
  </mc:AlternateContent>
  <xr:revisionPtr revIDLastSave="1" documentId="8_{40088E83-B361-4C53-9531-2CCF29AFE33E}" xr6:coauthVersionLast="47" xr6:coauthVersionMax="47" xr10:uidLastSave="{AFAF0DAD-1BA2-47F1-81D1-50E3FFB76F1A}"/>
  <bookViews>
    <workbookView xWindow="-108" yWindow="-108" windowWidth="23256" windowHeight="13896" xr2:uid="{878D5FB7-8AAD-480D-B9BB-D43486473D99}"/>
  </bookViews>
  <sheets>
    <sheet name="Web version" sheetId="1" r:id="rId1"/>
  </sheets>
  <definedNames>
    <definedName name="_xlnm._FilterDatabase" localSheetId="0" hidden="1">'Web version'!$A$9:$J$150</definedName>
    <definedName name="OrgName">#REF!</definedName>
    <definedName name="_xlnm.Print_Area" localSheetId="0">'Web version'!$A$10:$J$153</definedName>
    <definedName name="_xlnm.Print_Titles" localSheetId="0">'Web version'!$1:$9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52" i="1" l="1"/>
  <c r="G150" i="1"/>
  <c r="H150" i="1" s="1"/>
  <c r="E150" i="1"/>
  <c r="G149" i="1"/>
  <c r="E149" i="1"/>
  <c r="G148" i="1"/>
  <c r="H148" i="1" s="1"/>
  <c r="E148" i="1"/>
  <c r="G147" i="1"/>
  <c r="H147" i="1" s="1"/>
  <c r="E147" i="1"/>
  <c r="G146" i="1"/>
  <c r="H146" i="1" s="1"/>
  <c r="E146" i="1"/>
  <c r="G145" i="1"/>
  <c r="E145" i="1"/>
  <c r="H144" i="1"/>
  <c r="G144" i="1"/>
  <c r="E144" i="1"/>
  <c r="G143" i="1"/>
  <c r="H143" i="1" s="1"/>
  <c r="E143" i="1"/>
  <c r="G142" i="1"/>
  <c r="H142" i="1" s="1"/>
  <c r="E142" i="1"/>
  <c r="G141" i="1"/>
  <c r="E141" i="1"/>
  <c r="G140" i="1"/>
  <c r="H140" i="1" s="1"/>
  <c r="E140" i="1"/>
  <c r="G139" i="1"/>
  <c r="H139" i="1" s="1"/>
  <c r="E139" i="1"/>
  <c r="G138" i="1"/>
  <c r="H138" i="1" s="1"/>
  <c r="E138" i="1"/>
  <c r="G137" i="1"/>
  <c r="H137" i="1" s="1"/>
  <c r="E137" i="1"/>
  <c r="G136" i="1"/>
  <c r="H136" i="1" s="1"/>
  <c r="E136" i="1"/>
  <c r="G135" i="1"/>
  <c r="H135" i="1" s="1"/>
  <c r="E135" i="1"/>
  <c r="G134" i="1"/>
  <c r="H134" i="1" s="1"/>
  <c r="E134" i="1"/>
  <c r="G133" i="1"/>
  <c r="H133" i="1" s="1"/>
  <c r="E133" i="1"/>
  <c r="H132" i="1"/>
  <c r="G132" i="1"/>
  <c r="E132" i="1"/>
  <c r="G131" i="1"/>
  <c r="H131" i="1" s="1"/>
  <c r="E131" i="1"/>
  <c r="G130" i="1"/>
  <c r="H130" i="1" s="1"/>
  <c r="E130" i="1"/>
  <c r="G129" i="1"/>
  <c r="E129" i="1"/>
  <c r="G128" i="1"/>
  <c r="H128" i="1" s="1"/>
  <c r="E128" i="1"/>
  <c r="G127" i="1"/>
  <c r="H127" i="1" s="1"/>
  <c r="E127" i="1"/>
  <c r="G126" i="1"/>
  <c r="H126" i="1" s="1"/>
  <c r="E126" i="1"/>
  <c r="G125" i="1"/>
  <c r="E125" i="1"/>
  <c r="G124" i="1"/>
  <c r="H124" i="1" s="1"/>
  <c r="E124" i="1"/>
  <c r="G123" i="1"/>
  <c r="H123" i="1" s="1"/>
  <c r="E123" i="1"/>
  <c r="G122" i="1"/>
  <c r="H122" i="1" s="1"/>
  <c r="E122" i="1"/>
  <c r="G121" i="1"/>
  <c r="E121" i="1"/>
  <c r="G120" i="1"/>
  <c r="H120" i="1" s="1"/>
  <c r="E120" i="1"/>
  <c r="G119" i="1"/>
  <c r="H119" i="1" s="1"/>
  <c r="E119" i="1"/>
  <c r="G118" i="1"/>
  <c r="H118" i="1" s="1"/>
  <c r="E118" i="1"/>
  <c r="G117" i="1"/>
  <c r="E117" i="1"/>
  <c r="G116" i="1"/>
  <c r="H116" i="1" s="1"/>
  <c r="E116" i="1"/>
  <c r="G115" i="1"/>
  <c r="H115" i="1" s="1"/>
  <c r="E115" i="1"/>
  <c r="G114" i="1"/>
  <c r="H114" i="1" s="1"/>
  <c r="E114" i="1"/>
  <c r="G113" i="1"/>
  <c r="H113" i="1" s="1"/>
  <c r="E113" i="1"/>
  <c r="G112" i="1"/>
  <c r="H112" i="1" s="1"/>
  <c r="E112" i="1"/>
  <c r="G111" i="1"/>
  <c r="H111" i="1" s="1"/>
  <c r="E111" i="1"/>
  <c r="G110" i="1"/>
  <c r="H110" i="1" s="1"/>
  <c r="E110" i="1"/>
  <c r="G109" i="1"/>
  <c r="E109" i="1"/>
  <c r="G108" i="1"/>
  <c r="H108" i="1" s="1"/>
  <c r="E108" i="1"/>
  <c r="G107" i="1"/>
  <c r="H107" i="1" s="1"/>
  <c r="E107" i="1"/>
  <c r="G106" i="1"/>
  <c r="H106" i="1" s="1"/>
  <c r="E106" i="1"/>
  <c r="G105" i="1"/>
  <c r="E105" i="1"/>
  <c r="G104" i="1"/>
  <c r="H104" i="1" s="1"/>
  <c r="E104" i="1"/>
  <c r="G103" i="1"/>
  <c r="H103" i="1" s="1"/>
  <c r="E103" i="1"/>
  <c r="G102" i="1"/>
  <c r="H102" i="1" s="1"/>
  <c r="E102" i="1"/>
  <c r="G101" i="1"/>
  <c r="H101" i="1" s="1"/>
  <c r="E101" i="1"/>
  <c r="G100" i="1"/>
  <c r="H100" i="1" s="1"/>
  <c r="E100" i="1"/>
  <c r="G99" i="1"/>
  <c r="H99" i="1" s="1"/>
  <c r="E99" i="1"/>
  <c r="G98" i="1"/>
  <c r="H98" i="1" s="1"/>
  <c r="E98" i="1"/>
  <c r="G97" i="1"/>
  <c r="E97" i="1"/>
  <c r="G96" i="1"/>
  <c r="H96" i="1" s="1"/>
  <c r="E96" i="1"/>
  <c r="G95" i="1"/>
  <c r="H95" i="1" s="1"/>
  <c r="E95" i="1"/>
  <c r="G94" i="1"/>
  <c r="H94" i="1" s="1"/>
  <c r="E94" i="1"/>
  <c r="G93" i="1"/>
  <c r="H93" i="1" s="1"/>
  <c r="E93" i="1"/>
  <c r="G92" i="1"/>
  <c r="H92" i="1" s="1"/>
  <c r="E92" i="1"/>
  <c r="G91" i="1"/>
  <c r="H91" i="1" s="1"/>
  <c r="E91" i="1"/>
  <c r="G90" i="1"/>
  <c r="H90" i="1" s="1"/>
  <c r="E90" i="1"/>
  <c r="G89" i="1"/>
  <c r="E89" i="1"/>
  <c r="H88" i="1"/>
  <c r="G88" i="1"/>
  <c r="E88" i="1"/>
  <c r="G87" i="1"/>
  <c r="H87" i="1" s="1"/>
  <c r="E87" i="1"/>
  <c r="G86" i="1"/>
  <c r="H86" i="1" s="1"/>
  <c r="E86" i="1"/>
  <c r="G85" i="1"/>
  <c r="E85" i="1"/>
  <c r="G84" i="1"/>
  <c r="H84" i="1" s="1"/>
  <c r="E84" i="1"/>
  <c r="G83" i="1"/>
  <c r="H83" i="1" s="1"/>
  <c r="E83" i="1"/>
  <c r="G82" i="1"/>
  <c r="H82" i="1" s="1"/>
  <c r="E82" i="1"/>
  <c r="H81" i="1"/>
  <c r="G81" i="1"/>
  <c r="E81" i="1"/>
  <c r="G80" i="1"/>
  <c r="H80" i="1" s="1"/>
  <c r="E80" i="1"/>
  <c r="G79" i="1"/>
  <c r="H79" i="1" s="1"/>
  <c r="E79" i="1"/>
  <c r="G78" i="1"/>
  <c r="H78" i="1" s="1"/>
  <c r="E78" i="1"/>
  <c r="G77" i="1"/>
  <c r="H77" i="1" s="1"/>
  <c r="E77" i="1"/>
  <c r="H76" i="1"/>
  <c r="G76" i="1"/>
  <c r="E76" i="1"/>
  <c r="G75" i="1"/>
  <c r="H75" i="1" s="1"/>
  <c r="E75" i="1"/>
  <c r="G74" i="1"/>
  <c r="H74" i="1" s="1"/>
  <c r="E74" i="1"/>
  <c r="G73" i="1"/>
  <c r="H73" i="1" s="1"/>
  <c r="E73" i="1"/>
  <c r="G72" i="1"/>
  <c r="H72" i="1" s="1"/>
  <c r="E72" i="1"/>
  <c r="G71" i="1"/>
  <c r="H71" i="1" s="1"/>
  <c r="E71" i="1"/>
  <c r="G70" i="1"/>
  <c r="H70" i="1" s="1"/>
  <c r="E70" i="1"/>
  <c r="G69" i="1"/>
  <c r="H69" i="1" s="1"/>
  <c r="E69" i="1"/>
  <c r="G68" i="1"/>
  <c r="H68" i="1" s="1"/>
  <c r="E68" i="1"/>
  <c r="G67" i="1"/>
  <c r="H67" i="1" s="1"/>
  <c r="E67" i="1"/>
  <c r="G66" i="1"/>
  <c r="H66" i="1" s="1"/>
  <c r="E66" i="1"/>
  <c r="G65" i="1"/>
  <c r="H65" i="1" s="1"/>
  <c r="E65" i="1"/>
  <c r="H64" i="1"/>
  <c r="G64" i="1"/>
  <c r="E64" i="1"/>
  <c r="G63" i="1"/>
  <c r="H63" i="1" s="1"/>
  <c r="E63" i="1"/>
  <c r="G62" i="1"/>
  <c r="H62" i="1" s="1"/>
  <c r="E62" i="1"/>
  <c r="G61" i="1"/>
  <c r="H61" i="1" s="1"/>
  <c r="E61" i="1"/>
  <c r="G60" i="1"/>
  <c r="H60" i="1" s="1"/>
  <c r="E60" i="1"/>
  <c r="G59" i="1"/>
  <c r="H59" i="1" s="1"/>
  <c r="E59" i="1"/>
  <c r="G58" i="1"/>
  <c r="H58" i="1" s="1"/>
  <c r="E58" i="1"/>
  <c r="G57" i="1"/>
  <c r="H57" i="1" s="1"/>
  <c r="E57" i="1"/>
  <c r="G56" i="1"/>
  <c r="H56" i="1" s="1"/>
  <c r="E56" i="1"/>
  <c r="G55" i="1"/>
  <c r="H55" i="1" s="1"/>
  <c r="E55" i="1"/>
  <c r="G54" i="1"/>
  <c r="H54" i="1" s="1"/>
  <c r="E54" i="1"/>
  <c r="G53" i="1"/>
  <c r="H53" i="1" s="1"/>
  <c r="E53" i="1"/>
  <c r="G52" i="1"/>
  <c r="H52" i="1" s="1"/>
  <c r="E52" i="1"/>
  <c r="G51" i="1"/>
  <c r="H51" i="1" s="1"/>
  <c r="E51" i="1"/>
  <c r="G50" i="1"/>
  <c r="H50" i="1" s="1"/>
  <c r="E50" i="1"/>
  <c r="G49" i="1"/>
  <c r="H49" i="1" s="1"/>
  <c r="E49" i="1"/>
  <c r="G48" i="1"/>
  <c r="H48" i="1" s="1"/>
  <c r="E48" i="1"/>
  <c r="G47" i="1"/>
  <c r="H47" i="1" s="1"/>
  <c r="E47" i="1"/>
  <c r="G46" i="1"/>
  <c r="H46" i="1" s="1"/>
  <c r="E46" i="1"/>
  <c r="G45" i="1"/>
  <c r="H45" i="1" s="1"/>
  <c r="E45" i="1"/>
  <c r="G44" i="1"/>
  <c r="H44" i="1" s="1"/>
  <c r="E44" i="1"/>
  <c r="G43" i="1"/>
  <c r="H43" i="1" s="1"/>
  <c r="E43" i="1"/>
  <c r="G42" i="1"/>
  <c r="H42" i="1" s="1"/>
  <c r="E42" i="1"/>
  <c r="G41" i="1"/>
  <c r="H41" i="1" s="1"/>
  <c r="E41" i="1"/>
  <c r="G40" i="1"/>
  <c r="H40" i="1" s="1"/>
  <c r="E40" i="1"/>
  <c r="G39" i="1"/>
  <c r="H39" i="1" s="1"/>
  <c r="E39" i="1"/>
  <c r="G38" i="1"/>
  <c r="H38" i="1" s="1"/>
  <c r="E38" i="1"/>
  <c r="G37" i="1"/>
  <c r="H37" i="1" s="1"/>
  <c r="E37" i="1"/>
  <c r="G36" i="1"/>
  <c r="H36" i="1" s="1"/>
  <c r="E36" i="1"/>
  <c r="G35" i="1"/>
  <c r="H35" i="1" s="1"/>
  <c r="E35" i="1"/>
  <c r="G34" i="1"/>
  <c r="H34" i="1" s="1"/>
  <c r="E34" i="1"/>
  <c r="G33" i="1"/>
  <c r="H33" i="1" s="1"/>
  <c r="E33" i="1"/>
  <c r="G32" i="1"/>
  <c r="H32" i="1" s="1"/>
  <c r="E32" i="1"/>
  <c r="G31" i="1"/>
  <c r="H31" i="1" s="1"/>
  <c r="E31" i="1"/>
  <c r="G30" i="1"/>
  <c r="H30" i="1" s="1"/>
  <c r="E30" i="1"/>
  <c r="H29" i="1"/>
  <c r="G29" i="1"/>
  <c r="E29" i="1"/>
  <c r="G28" i="1"/>
  <c r="H28" i="1" s="1"/>
  <c r="E28" i="1"/>
  <c r="G27" i="1"/>
  <c r="H27" i="1" s="1"/>
  <c r="E27" i="1"/>
  <c r="G26" i="1"/>
  <c r="H26" i="1" s="1"/>
  <c r="E26" i="1"/>
  <c r="G25" i="1"/>
  <c r="H25" i="1" s="1"/>
  <c r="E25" i="1"/>
  <c r="G24" i="1"/>
  <c r="H24" i="1" s="1"/>
  <c r="E24" i="1"/>
  <c r="G23" i="1"/>
  <c r="H23" i="1" s="1"/>
  <c r="E23" i="1"/>
  <c r="G22" i="1"/>
  <c r="H22" i="1" s="1"/>
  <c r="E22" i="1"/>
  <c r="G21" i="1"/>
  <c r="H21" i="1" s="1"/>
  <c r="E21" i="1"/>
  <c r="G20" i="1"/>
  <c r="H20" i="1" s="1"/>
  <c r="E20" i="1"/>
  <c r="G19" i="1"/>
  <c r="H19" i="1" s="1"/>
  <c r="E19" i="1"/>
  <c r="G18" i="1"/>
  <c r="H18" i="1" s="1"/>
  <c r="E18" i="1"/>
  <c r="H17" i="1"/>
  <c r="G17" i="1"/>
  <c r="E17" i="1"/>
  <c r="G16" i="1"/>
  <c r="H16" i="1" s="1"/>
  <c r="E16" i="1"/>
  <c r="G15" i="1"/>
  <c r="H15" i="1" s="1"/>
  <c r="E15" i="1"/>
  <c r="G14" i="1"/>
  <c r="H14" i="1" s="1"/>
  <c r="E14" i="1"/>
  <c r="G13" i="1"/>
  <c r="H13" i="1" s="1"/>
  <c r="E13" i="1"/>
  <c r="H12" i="1"/>
  <c r="G12" i="1"/>
  <c r="E12" i="1"/>
  <c r="G11" i="1"/>
  <c r="H11" i="1" s="1"/>
  <c r="E11" i="1"/>
  <c r="G10" i="1"/>
  <c r="H10" i="1" s="1"/>
  <c r="E10" i="1"/>
  <c r="H89" i="1" l="1"/>
  <c r="H97" i="1"/>
  <c r="J117" i="1"/>
  <c r="J142" i="1"/>
  <c r="J51" i="1"/>
  <c r="H152" i="1"/>
  <c r="J18" i="1"/>
  <c r="J95" i="1"/>
  <c r="H145" i="1"/>
  <c r="H121" i="1"/>
  <c r="J14" i="1"/>
  <c r="J103" i="1"/>
  <c r="J61" i="1"/>
  <c r="H109" i="1"/>
  <c r="J135" i="1"/>
  <c r="J15" i="1"/>
  <c r="J38" i="1"/>
  <c r="H141" i="1"/>
  <c r="H85" i="1"/>
  <c r="J74" i="1"/>
  <c r="J86" i="1"/>
  <c r="J63" i="1"/>
  <c r="J149" i="1"/>
  <c r="J11" i="1"/>
  <c r="J34" i="1"/>
  <c r="J69" i="1"/>
  <c r="J75" i="1"/>
  <c r="H105" i="1"/>
  <c r="H149" i="1"/>
  <c r="J127" i="1"/>
  <c r="J121" i="1"/>
  <c r="J122" i="1"/>
  <c r="J123" i="1"/>
  <c r="H129" i="1"/>
  <c r="J130" i="1"/>
  <c r="J53" i="1"/>
  <c r="J101" i="1"/>
  <c r="J37" i="1"/>
  <c r="J55" i="1"/>
  <c r="J78" i="1"/>
  <c r="J109" i="1"/>
  <c r="J147" i="1"/>
  <c r="J26" i="1"/>
  <c r="J67" i="1"/>
  <c r="J97" i="1"/>
  <c r="J10" i="1"/>
  <c r="J99" i="1"/>
  <c r="H117" i="1"/>
  <c r="J22" i="1"/>
  <c r="J57" i="1"/>
  <c r="J105" i="1"/>
  <c r="J118" i="1"/>
  <c r="J131" i="1"/>
  <c r="J150" i="1"/>
  <c r="J29" i="1"/>
  <c r="J35" i="1"/>
  <c r="J58" i="1"/>
  <c r="J94" i="1"/>
  <c r="H125" i="1"/>
  <c r="J133" i="1"/>
  <c r="J21" i="1"/>
  <c r="E152" i="1"/>
  <c r="G152" i="1"/>
  <c r="J100" i="1" l="1"/>
  <c r="J52" i="1"/>
  <c r="J84" i="1"/>
  <c r="J128" i="1"/>
  <c r="J112" i="1"/>
  <c r="J40" i="1"/>
  <c r="J28" i="1"/>
  <c r="J148" i="1"/>
  <c r="J56" i="1"/>
  <c r="J44" i="1"/>
  <c r="J116" i="1"/>
  <c r="J12" i="1"/>
  <c r="J152" i="1" s="1"/>
  <c r="J144" i="1"/>
  <c r="J136" i="1"/>
  <c r="J120" i="1"/>
  <c r="J24" i="1"/>
  <c r="J132" i="1"/>
  <c r="J124" i="1"/>
  <c r="J80" i="1"/>
  <c r="J16" i="1"/>
  <c r="J68" i="1"/>
  <c r="J104" i="1"/>
  <c r="J32" i="1"/>
  <c r="J72" i="1"/>
  <c r="J96" i="1"/>
  <c r="J60" i="1"/>
  <c r="J36" i="1"/>
  <c r="J88" i="1"/>
  <c r="J76" i="1"/>
  <c r="J64" i="1"/>
  <c r="J92" i="1"/>
  <c r="J20" i="1"/>
  <c r="J140" i="1"/>
  <c r="J108" i="1"/>
  <c r="J48" i="1"/>
  <c r="J45" i="1"/>
  <c r="J30" i="1"/>
  <c r="J33" i="1"/>
  <c r="J62" i="1"/>
  <c r="J46" i="1"/>
  <c r="J54" i="1"/>
  <c r="J125" i="1"/>
  <c r="J66" i="1"/>
  <c r="J102" i="1"/>
  <c r="J43" i="1"/>
  <c r="J106" i="1"/>
  <c r="J25" i="1"/>
  <c r="J146" i="1"/>
  <c r="J81" i="1"/>
  <c r="J107" i="1"/>
  <c r="J27" i="1"/>
  <c r="J89" i="1"/>
  <c r="J70" i="1"/>
  <c r="J23" i="1"/>
  <c r="J141" i="1"/>
  <c r="J139" i="1"/>
  <c r="J85" i="1"/>
  <c r="J19" i="1"/>
  <c r="J31" i="1"/>
  <c r="J91" i="1"/>
  <c r="J115" i="1"/>
  <c r="J49" i="1"/>
  <c r="J138" i="1"/>
  <c r="J82" i="1"/>
  <c r="J134" i="1"/>
  <c r="J126" i="1"/>
  <c r="J59" i="1"/>
  <c r="J90" i="1"/>
  <c r="J113" i="1"/>
  <c r="J50" i="1"/>
  <c r="J77" i="1"/>
  <c r="J13" i="1"/>
  <c r="J47" i="1"/>
  <c r="J17" i="1"/>
  <c r="J79" i="1"/>
  <c r="J114" i="1"/>
  <c r="J93" i="1"/>
  <c r="J129" i="1"/>
  <c r="J145" i="1"/>
  <c r="J83" i="1"/>
  <c r="J111" i="1"/>
  <c r="J119" i="1"/>
  <c r="J98" i="1"/>
  <c r="J39" i="1"/>
  <c r="J137" i="1"/>
  <c r="J41" i="1"/>
  <c r="J143" i="1"/>
  <c r="J73" i="1"/>
  <c r="J65" i="1"/>
  <c r="J87" i="1"/>
  <c r="J110" i="1"/>
  <c r="J71" i="1"/>
  <c r="J42" i="1"/>
</calcChain>
</file>

<file path=xl/sharedStrings.xml><?xml version="1.0" encoding="utf-8"?>
<sst xmlns="http://schemas.openxmlformats.org/spreadsheetml/2006/main" count="174" uniqueCount="164">
  <si>
    <t>Virginia Retirement System</t>
  </si>
  <si>
    <t>Finance Division</t>
  </si>
  <si>
    <t>Analysis of Retirement Contributions and Differences by Agency</t>
  </si>
  <si>
    <t>for the Year Ended June 30, 2026</t>
  </si>
  <si>
    <t>Calculation of</t>
  </si>
  <si>
    <t xml:space="preserve"> </t>
  </si>
  <si>
    <t>Proportionate</t>
  </si>
  <si>
    <t>Employer</t>
  </si>
  <si>
    <t>Difference</t>
  </si>
  <si>
    <t>Share of FY 2026</t>
  </si>
  <si>
    <t>Creditable</t>
  </si>
  <si>
    <t>Contribution</t>
  </si>
  <si>
    <t>Contributions</t>
  </si>
  <si>
    <t>(Over)</t>
  </si>
  <si>
    <t>Code</t>
  </si>
  <si>
    <t>Employer Name</t>
  </si>
  <si>
    <t>Compensation</t>
  </si>
  <si>
    <t xml:space="preserve">Rate Paid </t>
  </si>
  <si>
    <t>Paid</t>
  </si>
  <si>
    <t>Rate Due</t>
  </si>
  <si>
    <t>Due</t>
  </si>
  <si>
    <t>Under</t>
  </si>
  <si>
    <t>Accomack County School Board</t>
  </si>
  <si>
    <t>Albemarle County Schools</t>
  </si>
  <si>
    <t>Alleghany Highlands Public Schools</t>
  </si>
  <si>
    <t>Amelia County School Board</t>
  </si>
  <si>
    <t>Amherst County School Board</t>
  </si>
  <si>
    <t>Appomattox County School Board</t>
  </si>
  <si>
    <t>Arlington Public Schools</t>
  </si>
  <si>
    <t>Augusta County School Board</t>
  </si>
  <si>
    <t>Bath County School Board</t>
  </si>
  <si>
    <t>Bedford County School Board</t>
  </si>
  <si>
    <t>Bland County School Board</t>
  </si>
  <si>
    <t>Botetourt County Schools</t>
  </si>
  <si>
    <t>Brunswick County Public Schools</t>
  </si>
  <si>
    <t>Buchanan County School Board</t>
  </si>
  <si>
    <t>Buckingham County School Board</t>
  </si>
  <si>
    <t>Campbell County School Board</t>
  </si>
  <si>
    <t>Caroline County School Board</t>
  </si>
  <si>
    <t>Carroll County School Board</t>
  </si>
  <si>
    <t>Charles City Co School Bd</t>
  </si>
  <si>
    <t>Charlotte County School Board</t>
  </si>
  <si>
    <t>Chesterfield Co School Bd</t>
  </si>
  <si>
    <t>Clarke County School Board</t>
  </si>
  <si>
    <t>Craig County School Board</t>
  </si>
  <si>
    <t>Culpeper County School Board</t>
  </si>
  <si>
    <t>Cumberland County School Board</t>
  </si>
  <si>
    <t>Dickenson County School Board</t>
  </si>
  <si>
    <t>Dinwiddie County School Board</t>
  </si>
  <si>
    <t>Essex County Public Schools</t>
  </si>
  <si>
    <t>Fairfax County Public Schools</t>
  </si>
  <si>
    <t>Fauquier County School Board</t>
  </si>
  <si>
    <t>Floyd County School Board</t>
  </si>
  <si>
    <t>Fluvanna County Public Schools</t>
  </si>
  <si>
    <t>Franklin County Public Schools</t>
  </si>
  <si>
    <t>Frederick County School Board</t>
  </si>
  <si>
    <t>Giles County Schools</t>
  </si>
  <si>
    <t>Gloucester County School Board</t>
  </si>
  <si>
    <t>Goochland County School Board</t>
  </si>
  <si>
    <t>Grayson County School Board</t>
  </si>
  <si>
    <t>Greene County Public Schools</t>
  </si>
  <si>
    <t>Greensville County Public Schools</t>
  </si>
  <si>
    <t>Halifax County School Board</t>
  </si>
  <si>
    <t>Hanover County Public Schools</t>
  </si>
  <si>
    <t>Henrico Co School Board</t>
  </si>
  <si>
    <t>Henry County Public Schools</t>
  </si>
  <si>
    <t>Highland County School Board</t>
  </si>
  <si>
    <t>Isle Of Wight County Schools</t>
  </si>
  <si>
    <t>King George Co School Board</t>
  </si>
  <si>
    <t>King And Queen County School Board</t>
  </si>
  <si>
    <t>King William Co School Board</t>
  </si>
  <si>
    <t>Lancaster County Public Schools</t>
  </si>
  <si>
    <t>Lee County School Board</t>
  </si>
  <si>
    <t>Loudoun County School Board</t>
  </si>
  <si>
    <t>Louisa County Public Schools</t>
  </si>
  <si>
    <t>Lunenburg County School Board</t>
  </si>
  <si>
    <t>Madison County School Board</t>
  </si>
  <si>
    <t>Mathews County School Board</t>
  </si>
  <si>
    <t>Mecklenburg Co School Board</t>
  </si>
  <si>
    <t>Middlesex County School Board</t>
  </si>
  <si>
    <t>Montgomery County School Board</t>
  </si>
  <si>
    <t>Nelson County Public Schools</t>
  </si>
  <si>
    <t>New Kent County School Board</t>
  </si>
  <si>
    <t>Northampton County Schools</t>
  </si>
  <si>
    <t>Northumberland Co School Bd</t>
  </si>
  <si>
    <t>Nottoway County School Board</t>
  </si>
  <si>
    <t>Orange County Public Schools</t>
  </si>
  <si>
    <t>Page County Public Schools</t>
  </si>
  <si>
    <t>Patrick County School Board</t>
  </si>
  <si>
    <t>Pittsylvania Co School Bd</t>
  </si>
  <si>
    <t>Powhatan County School Board</t>
  </si>
  <si>
    <t>Prince Edward Co School Bd</t>
  </si>
  <si>
    <t>Prince George Co School Bd</t>
  </si>
  <si>
    <t>Prince William Co School Bd</t>
  </si>
  <si>
    <t>Pulaski County School Board</t>
  </si>
  <si>
    <t>Rappahannock Co School Board</t>
  </si>
  <si>
    <t>Richmond County School Board</t>
  </si>
  <si>
    <t>Roanoke County School Board</t>
  </si>
  <si>
    <t>Rockbridge Co School Bd</t>
  </si>
  <si>
    <t>Rockingham Co School Bd</t>
  </si>
  <si>
    <t>Russell County School Board</t>
  </si>
  <si>
    <t>Scott County School Board</t>
  </si>
  <si>
    <t>Shenandoah County School Board</t>
  </si>
  <si>
    <t>Smyth County School Board</t>
  </si>
  <si>
    <t>Southampton Co School Bd</t>
  </si>
  <si>
    <t>Spotsylvania Co School Bd</t>
  </si>
  <si>
    <t>Stafford County School Board</t>
  </si>
  <si>
    <t>Surry County Schools</t>
  </si>
  <si>
    <t>Sussex County School Board</t>
  </si>
  <si>
    <t>Tazewell County Schools</t>
  </si>
  <si>
    <t>Warren County School Board</t>
  </si>
  <si>
    <t>Washington County School Board</t>
  </si>
  <si>
    <t>Westmoreland Co School Bd</t>
  </si>
  <si>
    <t>Wise County School Board</t>
  </si>
  <si>
    <t>Wythe County School Board</t>
  </si>
  <si>
    <t>York County School Board</t>
  </si>
  <si>
    <t>Alexandria City School Board</t>
  </si>
  <si>
    <t>Bristol City School Bd</t>
  </si>
  <si>
    <t>Buena Vista City Schools</t>
  </si>
  <si>
    <t>Charlottesville Public Schools</t>
  </si>
  <si>
    <t>Danville City Schools</t>
  </si>
  <si>
    <t>Fredericksburg City Schools</t>
  </si>
  <si>
    <t>Hampton City Schools</t>
  </si>
  <si>
    <t>Harrisonburg City School Bd</t>
  </si>
  <si>
    <t>Hopewell City School Board</t>
  </si>
  <si>
    <t>Lynchburg Public Schools</t>
  </si>
  <si>
    <t>Newport News Public Schools</t>
  </si>
  <si>
    <t>Norfolk Public Schools</t>
  </si>
  <si>
    <t>Petersburg City Schools</t>
  </si>
  <si>
    <t>Portsmouth School Board</t>
  </si>
  <si>
    <t>Radford City School Board</t>
  </si>
  <si>
    <t>Richmond Public Schools</t>
  </si>
  <si>
    <t>Roanoke City School Board</t>
  </si>
  <si>
    <t>Staunton City Schools</t>
  </si>
  <si>
    <t>Suffolk City School Board</t>
  </si>
  <si>
    <t>Winchester Public Schools</t>
  </si>
  <si>
    <t>Martinsville City Schools</t>
  </si>
  <si>
    <t>Falls Church Public Schools</t>
  </si>
  <si>
    <t>Colonial Heights City Schools</t>
  </si>
  <si>
    <t>Fairfax City School Board</t>
  </si>
  <si>
    <t>Franklin City Public Schools</t>
  </si>
  <si>
    <t>Chesapeake Public Schools</t>
  </si>
  <si>
    <t>Va Beach City School Board</t>
  </si>
  <si>
    <t>Manassas Park City Schools</t>
  </si>
  <si>
    <t>Town Of West Point School Bd</t>
  </si>
  <si>
    <t>Lexington City School Board</t>
  </si>
  <si>
    <t>Waynesboro Public Schools</t>
  </si>
  <si>
    <t>Town Of Colonial Beach Schools</t>
  </si>
  <si>
    <t>Galax City Schools</t>
  </si>
  <si>
    <t>Norton City Schools</t>
  </si>
  <si>
    <t>Manassas City Schools</t>
  </si>
  <si>
    <t>City Of Salem Schools</t>
  </si>
  <si>
    <t>Williamsburg-James City Co Sch</t>
  </si>
  <si>
    <t>Poquoson City Public Schools</t>
  </si>
  <si>
    <t>Valley Vo-tech Center</t>
  </si>
  <si>
    <t>New Horizons Technical Ctr</t>
  </si>
  <si>
    <t>Northern Neck Reg Voc Ctr</t>
  </si>
  <si>
    <t>Rowanty Vo-tech Center</t>
  </si>
  <si>
    <t>Amelia-Nottoway Technical Center</t>
  </si>
  <si>
    <t>Northern Neck Regional Special Education Program</t>
  </si>
  <si>
    <t>Maggie Walker Governor's Sch For Govt/int'l Study</t>
  </si>
  <si>
    <t>Appomattox Region Governor's School</t>
  </si>
  <si>
    <t>Bridging Communities Regional Career and Tech Center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</si>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</sst>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164" formatCode="General_)"/>
    <numFmt numFmtId="165" formatCode="_-* #,##0.00_-;\-* #,##0.00_-;_-* &quot;-&quot;??_-;_-@_-"/>
    <numFmt numFmtId="166" formatCode="0.00000%"/>
    <numFmt numFmtId="167" formatCode="_-* #,##0_-;\-* #,##0_-;_-* &quot;-&quot;??_-;_-@_-"/>
  </numFmts>
  <fonts count="6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1" fontId="2" fillId="0" borderId="0" xfId="2" applyNumberFormat="1" applyFont="1" applyFill="1"/>
    <xf numFmtId="164" fontId="1" fillId="0" borderId="0" xfId="0" applyNumberFormat="1" applyFont="1"/>
    <xf numFmtId="165" fontId="1" fillId="0" borderId="0" xfId="1" applyFont="1"/>
    <xf numFmtId="0" fontId="3" fillId="0" borderId="0" xfId="0" applyFont="1" applyAlignment="1">
      <alignment horizontal="center"/>
    </xf>
    <xf numFmtId="1" fontId="1" fillId="0" borderId="0" xfId="0" applyNumberFormat="1" applyFont="1"/>
    <xf numFmtId="165" fontId="3" fillId="0" borderId="0" xfId="1" applyFont="1" applyAlignment="1">
      <alignment horizontal="center"/>
    </xf>
    <xf numFmtId="0" fontId="1" fillId="0" borderId="0" xfId="0" applyFont="1"/>
    <xf numFmtId="1" fontId="3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>
      <alignment horizontal="left"/>
    </xf>
    <xf numFmtId="1" fontId="4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165" fontId="4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left"/>
    </xf>
    <xf numFmtId="10" fontId="1" fillId="0" borderId="0" xfId="2" applyNumberFormat="1" applyFont="1" applyAlignment="1">
      <alignment horizontal="center"/>
    </xf>
    <xf numFmtId="41" fontId="1" fillId="0" borderId="0" xfId="1" applyNumberFormat="1" applyFont="1"/>
    <xf numFmtId="166" fontId="0" fillId="0" borderId="0" xfId="2" applyNumberFormat="1" applyFont="1" applyAlignment="1">
      <alignment horizontal="center"/>
    </xf>
    <xf numFmtId="165" fontId="5" fillId="0" borderId="0" xfId="1" applyFont="1"/>
    <xf numFmtId="167" fontId="1" fillId="0" borderId="0" xfId="1" applyNumberFormat="1" applyFont="1"/>
    <xf numFmtId="165" fontId="1" fillId="0" borderId="1" xfId="1" applyFont="1" applyFill="1" applyBorder="1"/>
    <xf numFmtId="164" fontId="1" fillId="0" borderId="0" xfId="0" applyNumberFormat="1" applyFont="1" applyAlignment="1">
      <alignment horizontal="center"/>
    </xf>
    <xf numFmtId="167" fontId="1" fillId="0" borderId="1" xfId="1" applyNumberFormat="1" applyFont="1" applyBorder="1"/>
    <xf numFmtId="41" fontId="1" fillId="0" borderId="1" xfId="1" applyNumberFormat="1" applyFont="1" applyBorder="1"/>
    <xf numFmtId="166" fontId="0" fillId="0" borderId="1" xfId="0" applyNumberFormat="1" applyBorder="1" applyAlignment="1">
      <alignment horizontal="center"/>
    </xf>
    <xf numFmtId="167" fontId="1" fillId="0" borderId="0" xfId="0" applyNumberFormat="1" applyFont="1"/>
    <xf numFmtId="164" fontId="3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30374-19BA-4381-9721-7105E73ACC35}">
  <sheetPr>
    <pageSetUpPr fitToPage="1"/>
  </sheetPr>
  <dimension ref="A1:K159"/>
  <sheetViews>
    <sheetView tabSelected="1" zoomScale="85" zoomScaleNormal="85" workbookViewId="0">
      <selection activeCell="A3" sqref="A3"/>
    </sheetView>
  </sheetViews>
  <sheetFormatPr defaultRowHeight="13.2" x14ac:dyDescent="0.25"/>
  <cols>
    <col min="1" max="1" width="9.5546875" style="5" customWidth="1"/>
    <col min="2" max="2" width="52" style="2" bestFit="1" customWidth="1"/>
    <col min="3" max="3" width="25" style="3" bestFit="1" customWidth="1"/>
    <col min="4" max="4" width="12.5546875" style="2" customWidth="1"/>
    <col min="5" max="5" width="17.88671875" style="2" customWidth="1"/>
    <col min="6" max="6" width="12.5546875" style="2" customWidth="1"/>
    <col min="7" max="8" width="17.88671875" style="2" customWidth="1"/>
    <col min="9" max="9" width="1.6640625" customWidth="1"/>
    <col min="10" max="10" width="15.109375" customWidth="1"/>
  </cols>
  <sheetData>
    <row r="1" spans="1:10" ht="15.6" x14ac:dyDescent="0.3">
      <c r="A1" s="1" t="s">
        <v>0</v>
      </c>
    </row>
    <row r="2" spans="1:10" ht="15.6" x14ac:dyDescent="0.3">
      <c r="A2" s="1" t="s">
        <v>1</v>
      </c>
    </row>
    <row r="3" spans="1:10" ht="15.6" x14ac:dyDescent="0.3">
      <c r="A3" s="1" t="s">
        <v>2</v>
      </c>
    </row>
    <row r="4" spans="1:10" ht="15.6" x14ac:dyDescent="0.3">
      <c r="A4" s="1" t="s">
        <v>3</v>
      </c>
    </row>
    <row r="5" spans="1:10" ht="15.6" x14ac:dyDescent="0.3">
      <c r="A5" s="1"/>
      <c r="J5" s="4" t="s">
        <v>4</v>
      </c>
    </row>
    <row r="6" spans="1:10" x14ac:dyDescent="0.25">
      <c r="C6" s="6"/>
      <c r="D6" s="7" t="s">
        <v>5</v>
      </c>
      <c r="E6" s="7"/>
      <c r="F6" s="7" t="s">
        <v>5</v>
      </c>
      <c r="G6" s="7"/>
      <c r="H6" s="7"/>
      <c r="J6" s="4" t="s">
        <v>6</v>
      </c>
    </row>
    <row r="7" spans="1:10" x14ac:dyDescent="0.25">
      <c r="C7" s="6"/>
      <c r="D7" s="4" t="s">
        <v>7</v>
      </c>
      <c r="E7" s="4" t="s">
        <v>7</v>
      </c>
      <c r="F7" s="4" t="s">
        <v>7</v>
      </c>
      <c r="G7" s="4" t="s">
        <v>7</v>
      </c>
      <c r="H7" s="4" t="s">
        <v>8</v>
      </c>
      <c r="J7" s="4" t="s">
        <v>9</v>
      </c>
    </row>
    <row r="8" spans="1:10" x14ac:dyDescent="0.25">
      <c r="A8" s="8" t="s">
        <v>7</v>
      </c>
      <c r="B8" s="9" t="s">
        <v>5</v>
      </c>
      <c r="C8" s="6" t="s">
        <v>10</v>
      </c>
      <c r="D8" s="4" t="s">
        <v>11</v>
      </c>
      <c r="E8" s="4" t="s">
        <v>12</v>
      </c>
      <c r="F8" s="4" t="s">
        <v>11</v>
      </c>
      <c r="G8" s="4" t="s">
        <v>12</v>
      </c>
      <c r="H8" s="4" t="s">
        <v>13</v>
      </c>
      <c r="J8" s="4" t="s">
        <v>7</v>
      </c>
    </row>
    <row r="9" spans="1:10" x14ac:dyDescent="0.25">
      <c r="A9" s="10" t="s">
        <v>14</v>
      </c>
      <c r="B9" s="11" t="s">
        <v>15</v>
      </c>
      <c r="C9" s="12" t="s">
        <v>16</v>
      </c>
      <c r="D9" s="13" t="s">
        <v>17</v>
      </c>
      <c r="E9" s="13" t="s">
        <v>18</v>
      </c>
      <c r="F9" s="13" t="s">
        <v>19</v>
      </c>
      <c r="G9" s="13" t="s">
        <v>20</v>
      </c>
      <c r="H9" s="13" t="s">
        <v>21</v>
      </c>
      <c r="J9" s="13" t="s">
        <v>12</v>
      </c>
    </row>
    <row r="10" spans="1:10" x14ac:dyDescent="0.25">
      <c r="A10" s="14">
        <v>40100</v>
      </c>
      <c r="B10" s="15" t="s">
        <v>22</v>
      </c>
      <c r="C10" s="3">
        <v>35448260.289999999</v>
      </c>
      <c r="D10" s="16">
        <v>0.1421</v>
      </c>
      <c r="E10" s="17">
        <f>ROUND(C10*D10,0)</f>
        <v>5037198</v>
      </c>
      <c r="F10" s="16">
        <v>0.1421</v>
      </c>
      <c r="G10" s="17">
        <f>ROUND(C10*F10,0)</f>
        <v>5037198</v>
      </c>
      <c r="H10" s="17">
        <f>G10-E10</f>
        <v>0</v>
      </c>
      <c r="J10" s="18">
        <f t="shared" ref="J10:J37" si="0">ROUND(E10/$E$152,7)</f>
        <v>2.9455000000000002E-3</v>
      </c>
    </row>
    <row r="11" spans="1:10" x14ac:dyDescent="0.25">
      <c r="A11" s="14">
        <v>40101</v>
      </c>
      <c r="B11" s="15" t="s">
        <v>23</v>
      </c>
      <c r="C11" s="3">
        <v>144336829.47</v>
      </c>
      <c r="D11" s="16">
        <v>0.1421</v>
      </c>
      <c r="E11" s="17">
        <f t="shared" ref="E11:E74" si="1">ROUND(C11*D11,0)</f>
        <v>20510263</v>
      </c>
      <c r="F11" s="16">
        <v>0.1421</v>
      </c>
      <c r="G11" s="17">
        <f t="shared" ref="G11:G74" si="2">ROUND(C11*F11,0)</f>
        <v>20510263</v>
      </c>
      <c r="H11" s="17">
        <f t="shared" ref="H11:H74" si="3">G11-E11</f>
        <v>0</v>
      </c>
      <c r="J11" s="18">
        <f t="shared" si="0"/>
        <v>1.19933E-2</v>
      </c>
    </row>
    <row r="12" spans="1:10" x14ac:dyDescent="0.25">
      <c r="A12" s="14">
        <v>40102</v>
      </c>
      <c r="B12" s="15" t="s">
        <v>24</v>
      </c>
      <c r="C12" s="3">
        <v>20314725.890000001</v>
      </c>
      <c r="D12" s="16">
        <v>0.1421</v>
      </c>
      <c r="E12" s="17">
        <f t="shared" si="1"/>
        <v>2886723</v>
      </c>
      <c r="F12" s="16">
        <v>0.1421</v>
      </c>
      <c r="G12" s="17">
        <f t="shared" si="2"/>
        <v>2886723</v>
      </c>
      <c r="H12" s="17">
        <f t="shared" si="3"/>
        <v>0</v>
      </c>
      <c r="J12" s="18">
        <f t="shared" si="0"/>
        <v>1.688E-3</v>
      </c>
    </row>
    <row r="13" spans="1:10" x14ac:dyDescent="0.25">
      <c r="A13" s="14">
        <v>40103</v>
      </c>
      <c r="B13" s="15" t="s">
        <v>25</v>
      </c>
      <c r="C13" s="3">
        <v>12278230.379999999</v>
      </c>
      <c r="D13" s="16">
        <v>0.1421</v>
      </c>
      <c r="E13" s="17">
        <f t="shared" si="1"/>
        <v>1744737</v>
      </c>
      <c r="F13" s="16">
        <v>0.1421</v>
      </c>
      <c r="G13" s="17">
        <f t="shared" si="2"/>
        <v>1744737</v>
      </c>
      <c r="H13" s="17">
        <f t="shared" si="3"/>
        <v>0</v>
      </c>
      <c r="J13" s="18">
        <f t="shared" si="0"/>
        <v>1.0202E-3</v>
      </c>
    </row>
    <row r="14" spans="1:10" x14ac:dyDescent="0.25">
      <c r="A14" s="14">
        <v>40104</v>
      </c>
      <c r="B14" s="15" t="s">
        <v>26</v>
      </c>
      <c r="C14" s="3">
        <v>33092234.079999994</v>
      </c>
      <c r="D14" s="16">
        <v>0.1421</v>
      </c>
      <c r="E14" s="17">
        <f t="shared" si="1"/>
        <v>4702406</v>
      </c>
      <c r="F14" s="16">
        <v>0.1421</v>
      </c>
      <c r="G14" s="17">
        <f t="shared" si="2"/>
        <v>4702406</v>
      </c>
      <c r="H14" s="17">
        <f t="shared" si="3"/>
        <v>0</v>
      </c>
      <c r="J14" s="18">
        <f t="shared" si="0"/>
        <v>2.7496999999999999E-3</v>
      </c>
    </row>
    <row r="15" spans="1:10" x14ac:dyDescent="0.25">
      <c r="A15" s="14">
        <v>40105</v>
      </c>
      <c r="B15" s="15" t="s">
        <v>27</v>
      </c>
      <c r="C15" s="3">
        <v>17353321.98</v>
      </c>
      <c r="D15" s="16">
        <v>0.1421</v>
      </c>
      <c r="E15" s="17">
        <f t="shared" si="1"/>
        <v>2465907</v>
      </c>
      <c r="F15" s="16">
        <v>0.1421</v>
      </c>
      <c r="G15" s="17">
        <f t="shared" si="2"/>
        <v>2465907</v>
      </c>
      <c r="H15" s="17">
        <f t="shared" si="3"/>
        <v>0</v>
      </c>
      <c r="J15" s="18">
        <f t="shared" si="0"/>
        <v>1.4419000000000001E-3</v>
      </c>
    </row>
    <row r="16" spans="1:10" x14ac:dyDescent="0.25">
      <c r="A16" s="14">
        <v>40106</v>
      </c>
      <c r="B16" s="15" t="s">
        <v>28</v>
      </c>
      <c r="C16" s="3">
        <v>419251987.01999998</v>
      </c>
      <c r="D16" s="16">
        <v>0.1421</v>
      </c>
      <c r="E16" s="17">
        <f t="shared" si="1"/>
        <v>59575707</v>
      </c>
      <c r="F16" s="16">
        <v>0.1421</v>
      </c>
      <c r="G16" s="17">
        <f t="shared" si="2"/>
        <v>59575707</v>
      </c>
      <c r="H16" s="17">
        <f t="shared" si="3"/>
        <v>0</v>
      </c>
      <c r="J16" s="18">
        <f t="shared" si="0"/>
        <v>3.4836600000000002E-2</v>
      </c>
    </row>
    <row r="17" spans="1:10" x14ac:dyDescent="0.25">
      <c r="A17" s="14">
        <v>40107</v>
      </c>
      <c r="B17" s="15" t="s">
        <v>29</v>
      </c>
      <c r="C17" s="3">
        <v>83387833.170000002</v>
      </c>
      <c r="D17" s="16">
        <v>0.1421</v>
      </c>
      <c r="E17" s="17">
        <f t="shared" si="1"/>
        <v>11849411</v>
      </c>
      <c r="F17" s="16">
        <v>0.1421</v>
      </c>
      <c r="G17" s="17">
        <f t="shared" si="2"/>
        <v>11849411</v>
      </c>
      <c r="H17" s="17">
        <f t="shared" si="3"/>
        <v>0</v>
      </c>
      <c r="J17" s="18">
        <f t="shared" si="0"/>
        <v>6.9289E-3</v>
      </c>
    </row>
    <row r="18" spans="1:10" x14ac:dyDescent="0.25">
      <c r="A18" s="14">
        <v>40108</v>
      </c>
      <c r="B18" s="15" t="s">
        <v>30</v>
      </c>
      <c r="C18" s="3">
        <v>5173327.4900000012</v>
      </c>
      <c r="D18" s="16">
        <v>0.1421</v>
      </c>
      <c r="E18" s="17">
        <f t="shared" si="1"/>
        <v>735130</v>
      </c>
      <c r="F18" s="16">
        <v>0.1421</v>
      </c>
      <c r="G18" s="17">
        <f t="shared" si="2"/>
        <v>735130</v>
      </c>
      <c r="H18" s="17">
        <f t="shared" si="3"/>
        <v>0</v>
      </c>
      <c r="J18" s="18">
        <f t="shared" si="0"/>
        <v>4.2989999999999999E-4</v>
      </c>
    </row>
    <row r="19" spans="1:10" x14ac:dyDescent="0.25">
      <c r="A19" s="14">
        <v>40109</v>
      </c>
      <c r="B19" s="15" t="s">
        <v>31</v>
      </c>
      <c r="C19" s="3">
        <v>64881244.740000002</v>
      </c>
      <c r="D19" s="16">
        <v>0.1421</v>
      </c>
      <c r="E19" s="17">
        <f t="shared" si="1"/>
        <v>9219625</v>
      </c>
      <c r="F19" s="16">
        <v>0.1421</v>
      </c>
      <c r="G19" s="17">
        <f t="shared" si="2"/>
        <v>9219625</v>
      </c>
      <c r="H19" s="17">
        <f t="shared" si="3"/>
        <v>0</v>
      </c>
      <c r="J19" s="18">
        <f t="shared" si="0"/>
        <v>5.3911000000000002E-3</v>
      </c>
    </row>
    <row r="20" spans="1:10" x14ac:dyDescent="0.25">
      <c r="A20" s="14">
        <v>40110</v>
      </c>
      <c r="B20" s="15" t="s">
        <v>32</v>
      </c>
      <c r="C20" s="3">
        <v>4877232.76</v>
      </c>
      <c r="D20" s="16">
        <v>0.1421</v>
      </c>
      <c r="E20" s="17">
        <f t="shared" si="1"/>
        <v>693055</v>
      </c>
      <c r="F20" s="16">
        <v>0.1421</v>
      </c>
      <c r="G20" s="17">
        <f t="shared" si="2"/>
        <v>693055</v>
      </c>
      <c r="H20" s="17">
        <f t="shared" si="3"/>
        <v>0</v>
      </c>
      <c r="J20" s="18">
        <f t="shared" si="0"/>
        <v>4.0529999999999999E-4</v>
      </c>
    </row>
    <row r="21" spans="1:10" x14ac:dyDescent="0.25">
      <c r="A21" s="14">
        <v>40111</v>
      </c>
      <c r="B21" s="15" t="s">
        <v>33</v>
      </c>
      <c r="C21" s="3">
        <v>35873423.089999996</v>
      </c>
      <c r="D21" s="16">
        <v>0.1421</v>
      </c>
      <c r="E21" s="17">
        <f t="shared" si="1"/>
        <v>5097613</v>
      </c>
      <c r="F21" s="16">
        <v>0.1421</v>
      </c>
      <c r="G21" s="17">
        <f t="shared" si="2"/>
        <v>5097613</v>
      </c>
      <c r="H21" s="17">
        <f t="shared" si="3"/>
        <v>0</v>
      </c>
      <c r="J21" s="18">
        <f t="shared" si="0"/>
        <v>2.9808E-3</v>
      </c>
    </row>
    <row r="22" spans="1:10" x14ac:dyDescent="0.25">
      <c r="A22" s="14">
        <v>40112</v>
      </c>
      <c r="B22" s="15" t="s">
        <v>34</v>
      </c>
      <c r="C22" s="3">
        <v>8207407.8099999987</v>
      </c>
      <c r="D22" s="16">
        <v>0.1421</v>
      </c>
      <c r="E22" s="17">
        <f t="shared" si="1"/>
        <v>1166273</v>
      </c>
      <c r="F22" s="16">
        <v>0.1421</v>
      </c>
      <c r="G22" s="17">
        <f t="shared" si="2"/>
        <v>1166273</v>
      </c>
      <c r="H22" s="17">
        <f t="shared" si="3"/>
        <v>0</v>
      </c>
      <c r="J22" s="18">
        <f t="shared" si="0"/>
        <v>6.8199999999999999E-4</v>
      </c>
    </row>
    <row r="23" spans="1:10" x14ac:dyDescent="0.25">
      <c r="A23" s="14">
        <v>40113</v>
      </c>
      <c r="B23" s="15" t="s">
        <v>35</v>
      </c>
      <c r="C23" s="3">
        <v>16470304.310000002</v>
      </c>
      <c r="D23" s="16">
        <v>0.1421</v>
      </c>
      <c r="E23" s="17">
        <f t="shared" si="1"/>
        <v>2340430</v>
      </c>
      <c r="F23" s="16">
        <v>0.1421</v>
      </c>
      <c r="G23" s="17">
        <f t="shared" si="2"/>
        <v>2340430</v>
      </c>
      <c r="H23" s="17">
        <f t="shared" si="3"/>
        <v>0</v>
      </c>
      <c r="J23" s="18">
        <f t="shared" si="0"/>
        <v>1.3686E-3</v>
      </c>
    </row>
    <row r="24" spans="1:10" x14ac:dyDescent="0.25">
      <c r="A24" s="14">
        <v>40114</v>
      </c>
      <c r="B24" s="15" t="s">
        <v>36</v>
      </c>
      <c r="C24" s="3">
        <v>14360193.520000001</v>
      </c>
      <c r="D24" s="16">
        <v>0.1421</v>
      </c>
      <c r="E24" s="17">
        <f t="shared" si="1"/>
        <v>2040583</v>
      </c>
      <c r="F24" s="16">
        <v>0.1421</v>
      </c>
      <c r="G24" s="17">
        <f t="shared" si="2"/>
        <v>2040583</v>
      </c>
      <c r="H24" s="17">
        <f t="shared" si="3"/>
        <v>0</v>
      </c>
      <c r="J24" s="18">
        <f t="shared" si="0"/>
        <v>1.1931999999999999E-3</v>
      </c>
    </row>
    <row r="25" spans="1:10" x14ac:dyDescent="0.25">
      <c r="A25" s="14">
        <v>40115</v>
      </c>
      <c r="B25" s="15" t="s">
        <v>37</v>
      </c>
      <c r="C25" s="3">
        <v>55948596.25</v>
      </c>
      <c r="D25" s="16">
        <v>0.1421</v>
      </c>
      <c r="E25" s="17">
        <f t="shared" si="1"/>
        <v>7950296</v>
      </c>
      <c r="F25" s="16">
        <v>0.1421</v>
      </c>
      <c r="G25" s="17">
        <f t="shared" si="2"/>
        <v>7950296</v>
      </c>
      <c r="H25" s="17">
        <f t="shared" si="3"/>
        <v>0</v>
      </c>
      <c r="J25" s="18">
        <f t="shared" si="0"/>
        <v>4.6489000000000001E-3</v>
      </c>
    </row>
    <row r="26" spans="1:10" x14ac:dyDescent="0.25">
      <c r="A26" s="14">
        <v>40116</v>
      </c>
      <c r="B26" s="15" t="s">
        <v>38</v>
      </c>
      <c r="C26" s="3">
        <v>31647689.439999998</v>
      </c>
      <c r="D26" s="16">
        <v>0.1421</v>
      </c>
      <c r="E26" s="17">
        <f t="shared" si="1"/>
        <v>4497137</v>
      </c>
      <c r="F26" s="16">
        <v>0.1421</v>
      </c>
      <c r="G26" s="17">
        <f t="shared" si="2"/>
        <v>4497137</v>
      </c>
      <c r="H26" s="17">
        <f t="shared" si="3"/>
        <v>0</v>
      </c>
      <c r="J26" s="18">
        <f t="shared" si="0"/>
        <v>2.6297E-3</v>
      </c>
    </row>
    <row r="27" spans="1:10" x14ac:dyDescent="0.25">
      <c r="A27" s="14">
        <v>40117</v>
      </c>
      <c r="B27" s="15" t="s">
        <v>39</v>
      </c>
      <c r="C27" s="3">
        <v>27331370.379999999</v>
      </c>
      <c r="D27" s="16">
        <v>0.1421</v>
      </c>
      <c r="E27" s="17">
        <f t="shared" si="1"/>
        <v>3883788</v>
      </c>
      <c r="F27" s="16">
        <v>0.1421</v>
      </c>
      <c r="G27" s="17">
        <f t="shared" si="2"/>
        <v>3883788</v>
      </c>
      <c r="H27" s="17">
        <f t="shared" si="3"/>
        <v>0</v>
      </c>
      <c r="J27" s="18">
        <f t="shared" si="0"/>
        <v>2.271E-3</v>
      </c>
    </row>
    <row r="28" spans="1:10" x14ac:dyDescent="0.25">
      <c r="A28" s="14">
        <v>40118</v>
      </c>
      <c r="B28" s="15" t="s">
        <v>40</v>
      </c>
      <c r="C28" s="3">
        <v>5210704.5399999991</v>
      </c>
      <c r="D28" s="16">
        <v>0.1421</v>
      </c>
      <c r="E28" s="17">
        <f t="shared" si="1"/>
        <v>740441</v>
      </c>
      <c r="F28" s="16">
        <v>0.1421</v>
      </c>
      <c r="G28" s="17">
        <f t="shared" si="2"/>
        <v>740441</v>
      </c>
      <c r="H28" s="17">
        <f t="shared" si="3"/>
        <v>0</v>
      </c>
      <c r="J28" s="18">
        <f t="shared" si="0"/>
        <v>4.3300000000000001E-4</v>
      </c>
    </row>
    <row r="29" spans="1:10" x14ac:dyDescent="0.25">
      <c r="A29" s="14">
        <v>40119</v>
      </c>
      <c r="B29" s="15" t="s">
        <v>41</v>
      </c>
      <c r="C29" s="3">
        <v>14921904.059999999</v>
      </c>
      <c r="D29" s="16">
        <v>0.1421</v>
      </c>
      <c r="E29" s="17">
        <f t="shared" si="1"/>
        <v>2120403</v>
      </c>
      <c r="F29" s="16">
        <v>0.1421</v>
      </c>
      <c r="G29" s="17">
        <f t="shared" si="2"/>
        <v>2120403</v>
      </c>
      <c r="H29" s="17">
        <f t="shared" si="3"/>
        <v>0</v>
      </c>
      <c r="J29" s="18">
        <f t="shared" si="0"/>
        <v>1.2398999999999999E-3</v>
      </c>
    </row>
    <row r="30" spans="1:10" x14ac:dyDescent="0.25">
      <c r="A30" s="14">
        <v>40120</v>
      </c>
      <c r="B30" s="15" t="s">
        <v>42</v>
      </c>
      <c r="C30" s="3">
        <v>494437049.38999999</v>
      </c>
      <c r="D30" s="16">
        <v>0.1421</v>
      </c>
      <c r="E30" s="17">
        <f t="shared" si="1"/>
        <v>70259505</v>
      </c>
      <c r="F30" s="16">
        <v>0.1421</v>
      </c>
      <c r="G30" s="17">
        <f t="shared" si="2"/>
        <v>70259505</v>
      </c>
      <c r="H30" s="17">
        <f t="shared" si="3"/>
        <v>0</v>
      </c>
      <c r="J30" s="18">
        <f t="shared" si="0"/>
        <v>4.10839E-2</v>
      </c>
    </row>
    <row r="31" spans="1:10" x14ac:dyDescent="0.25">
      <c r="A31" s="14">
        <v>40121</v>
      </c>
      <c r="B31" s="15" t="s">
        <v>43</v>
      </c>
      <c r="C31" s="3">
        <v>16536304.77</v>
      </c>
      <c r="D31" s="16">
        <v>0.1421</v>
      </c>
      <c r="E31" s="17">
        <f t="shared" si="1"/>
        <v>2349809</v>
      </c>
      <c r="F31" s="16">
        <v>0.1421</v>
      </c>
      <c r="G31" s="17">
        <f t="shared" si="2"/>
        <v>2349809</v>
      </c>
      <c r="H31" s="17">
        <f t="shared" si="3"/>
        <v>0</v>
      </c>
      <c r="J31" s="18">
        <f t="shared" si="0"/>
        <v>1.374E-3</v>
      </c>
    </row>
    <row r="32" spans="1:10" x14ac:dyDescent="0.25">
      <c r="A32" s="14">
        <v>40122</v>
      </c>
      <c r="B32" s="15" t="s">
        <v>44</v>
      </c>
      <c r="C32" s="3">
        <v>4633301.5299999993</v>
      </c>
      <c r="D32" s="16">
        <v>0.1421</v>
      </c>
      <c r="E32" s="17">
        <f t="shared" si="1"/>
        <v>658392</v>
      </c>
      <c r="F32" s="16">
        <v>0.1421</v>
      </c>
      <c r="G32" s="17">
        <f t="shared" si="2"/>
        <v>658392</v>
      </c>
      <c r="H32" s="17">
        <f t="shared" si="3"/>
        <v>0</v>
      </c>
      <c r="J32" s="18">
        <f t="shared" si="0"/>
        <v>3.8499999999999998E-4</v>
      </c>
    </row>
    <row r="33" spans="1:10" x14ac:dyDescent="0.25">
      <c r="A33" s="14">
        <v>40123</v>
      </c>
      <c r="B33" s="15" t="s">
        <v>45</v>
      </c>
      <c r="C33" s="3">
        <v>64605094.269999996</v>
      </c>
      <c r="D33" s="16">
        <v>0.1421</v>
      </c>
      <c r="E33" s="17">
        <f t="shared" si="1"/>
        <v>9180384</v>
      </c>
      <c r="F33" s="16">
        <v>0.1421</v>
      </c>
      <c r="G33" s="17">
        <f t="shared" si="2"/>
        <v>9180384</v>
      </c>
      <c r="H33" s="17">
        <f t="shared" si="3"/>
        <v>0</v>
      </c>
      <c r="J33" s="18">
        <f t="shared" si="0"/>
        <v>5.3682000000000001E-3</v>
      </c>
    </row>
    <row r="34" spans="1:10" x14ac:dyDescent="0.25">
      <c r="A34" s="14">
        <v>40124</v>
      </c>
      <c r="B34" s="15" t="s">
        <v>46</v>
      </c>
      <c r="C34" s="3">
        <v>11332520.489999998</v>
      </c>
      <c r="D34" s="16">
        <v>0.1421</v>
      </c>
      <c r="E34" s="17">
        <f t="shared" si="1"/>
        <v>1610351</v>
      </c>
      <c r="F34" s="16">
        <v>0.1421</v>
      </c>
      <c r="G34" s="17">
        <f t="shared" si="2"/>
        <v>1610351</v>
      </c>
      <c r="H34" s="17">
        <f t="shared" si="3"/>
        <v>0</v>
      </c>
      <c r="J34" s="18">
        <f t="shared" si="0"/>
        <v>9.4160000000000001E-4</v>
      </c>
    </row>
    <row r="35" spans="1:10" x14ac:dyDescent="0.25">
      <c r="A35" s="14">
        <v>40125</v>
      </c>
      <c r="B35" s="15" t="s">
        <v>47</v>
      </c>
      <c r="C35" s="3">
        <v>12603625.380000001</v>
      </c>
      <c r="D35" s="16">
        <v>0.1421</v>
      </c>
      <c r="E35" s="17">
        <f t="shared" si="1"/>
        <v>1790975</v>
      </c>
      <c r="F35" s="16">
        <v>0.1421</v>
      </c>
      <c r="G35" s="17">
        <f t="shared" si="2"/>
        <v>1790975</v>
      </c>
      <c r="H35" s="17">
        <f t="shared" si="3"/>
        <v>0</v>
      </c>
      <c r="J35" s="18">
        <f t="shared" si="0"/>
        <v>1.0472999999999999E-3</v>
      </c>
    </row>
    <row r="36" spans="1:10" x14ac:dyDescent="0.25">
      <c r="A36" s="14">
        <v>40126</v>
      </c>
      <c r="B36" s="15" t="s">
        <v>48</v>
      </c>
      <c r="C36" s="3">
        <v>31107717.150000002</v>
      </c>
      <c r="D36" s="16">
        <v>0.1421</v>
      </c>
      <c r="E36" s="17">
        <f t="shared" si="1"/>
        <v>4420407</v>
      </c>
      <c r="F36" s="16">
        <v>0.1421</v>
      </c>
      <c r="G36" s="17">
        <f t="shared" si="2"/>
        <v>4420407</v>
      </c>
      <c r="H36" s="17">
        <f t="shared" si="3"/>
        <v>0</v>
      </c>
      <c r="J36" s="18">
        <f t="shared" si="0"/>
        <v>2.5847999999999999E-3</v>
      </c>
    </row>
    <row r="37" spans="1:10" x14ac:dyDescent="0.25">
      <c r="A37" s="14">
        <v>40128</v>
      </c>
      <c r="B37" s="15" t="s">
        <v>49</v>
      </c>
      <c r="C37" s="3">
        <v>8198903.8300000019</v>
      </c>
      <c r="D37" s="16">
        <v>0.1421</v>
      </c>
      <c r="E37" s="17">
        <f t="shared" si="1"/>
        <v>1165064</v>
      </c>
      <c r="F37" s="16">
        <v>0.1421</v>
      </c>
      <c r="G37" s="17">
        <f t="shared" si="2"/>
        <v>1165064</v>
      </c>
      <c r="H37" s="17">
        <f t="shared" si="3"/>
        <v>0</v>
      </c>
      <c r="J37" s="18">
        <f t="shared" si="0"/>
        <v>6.8130000000000003E-4</v>
      </c>
    </row>
    <row r="38" spans="1:10" x14ac:dyDescent="0.25">
      <c r="A38" s="14">
        <v>40129</v>
      </c>
      <c r="B38" s="15" t="s">
        <v>50</v>
      </c>
      <c r="C38" s="3">
        <v>2091605138.21</v>
      </c>
      <c r="D38" s="16">
        <v>0.1421</v>
      </c>
      <c r="E38" s="17">
        <f>ROUND(C38*D38,0)+1</f>
        <v>297217091</v>
      </c>
      <c r="F38" s="16">
        <v>0.1421</v>
      </c>
      <c r="G38" s="17">
        <f>ROUND(C38*F38,0)+1</f>
        <v>297217091</v>
      </c>
      <c r="H38" s="17">
        <f t="shared" si="3"/>
        <v>0</v>
      </c>
      <c r="J38" s="18">
        <f>ROUND(E38/$E$152,7)+0.0000002</f>
        <v>0.17379640000000002</v>
      </c>
    </row>
    <row r="39" spans="1:10" x14ac:dyDescent="0.25">
      <c r="A39" s="14">
        <v>40130</v>
      </c>
      <c r="B39" s="15" t="s">
        <v>51</v>
      </c>
      <c r="C39" s="3">
        <v>91609327.679999992</v>
      </c>
      <c r="D39" s="16">
        <v>0.1421</v>
      </c>
      <c r="E39" s="17">
        <f t="shared" si="1"/>
        <v>13017685</v>
      </c>
      <c r="F39" s="16">
        <v>0.1421</v>
      </c>
      <c r="G39" s="17">
        <f t="shared" si="2"/>
        <v>13017685</v>
      </c>
      <c r="H39" s="17">
        <f t="shared" si="3"/>
        <v>0</v>
      </c>
      <c r="J39" s="18">
        <f t="shared" ref="J39:J102" si="4">ROUND(E39/$E$152,7)</f>
        <v>7.6119999999999998E-3</v>
      </c>
    </row>
    <row r="40" spans="1:10" x14ac:dyDescent="0.25">
      <c r="A40" s="14">
        <v>40131</v>
      </c>
      <c r="B40" s="15" t="s">
        <v>52</v>
      </c>
      <c r="C40" s="3">
        <v>12157550.85</v>
      </c>
      <c r="D40" s="16">
        <v>0.1421</v>
      </c>
      <c r="E40" s="17">
        <f t="shared" si="1"/>
        <v>1727588</v>
      </c>
      <c r="F40" s="16">
        <v>0.1421</v>
      </c>
      <c r="G40" s="17">
        <f t="shared" si="2"/>
        <v>1727588</v>
      </c>
      <c r="H40" s="17">
        <f t="shared" si="3"/>
        <v>0</v>
      </c>
      <c r="J40" s="18">
        <f t="shared" si="4"/>
        <v>1.0101999999999999E-3</v>
      </c>
    </row>
    <row r="41" spans="1:10" x14ac:dyDescent="0.25">
      <c r="A41" s="14">
        <v>40132</v>
      </c>
      <c r="B41" s="15" t="s">
        <v>53</v>
      </c>
      <c r="C41" s="3">
        <v>30494198.259999998</v>
      </c>
      <c r="D41" s="16">
        <v>0.1421</v>
      </c>
      <c r="E41" s="17">
        <f t="shared" si="1"/>
        <v>4333226</v>
      </c>
      <c r="F41" s="16">
        <v>0.1421</v>
      </c>
      <c r="G41" s="17">
        <f t="shared" si="2"/>
        <v>4333226</v>
      </c>
      <c r="H41" s="17">
        <f t="shared" si="3"/>
        <v>0</v>
      </c>
      <c r="J41" s="18">
        <f t="shared" si="4"/>
        <v>2.5338000000000001E-3</v>
      </c>
    </row>
    <row r="42" spans="1:10" x14ac:dyDescent="0.25">
      <c r="A42" s="14">
        <v>40133</v>
      </c>
      <c r="B42" s="15" t="s">
        <v>54</v>
      </c>
      <c r="C42" s="3">
        <v>49502021.560000002</v>
      </c>
      <c r="D42" s="16">
        <v>0.1421</v>
      </c>
      <c r="E42" s="17">
        <f t="shared" si="1"/>
        <v>7034237</v>
      </c>
      <c r="F42" s="16">
        <v>0.1421</v>
      </c>
      <c r="G42" s="17">
        <f t="shared" si="2"/>
        <v>7034237</v>
      </c>
      <c r="H42" s="17">
        <f t="shared" si="3"/>
        <v>0</v>
      </c>
      <c r="J42" s="18">
        <f t="shared" si="4"/>
        <v>4.1132E-3</v>
      </c>
    </row>
    <row r="43" spans="1:10" x14ac:dyDescent="0.25">
      <c r="A43" s="14">
        <v>40134</v>
      </c>
      <c r="B43" s="15" t="s">
        <v>55</v>
      </c>
      <c r="C43" s="3">
        <v>133616466.43000001</v>
      </c>
      <c r="D43" s="16">
        <v>0.1421</v>
      </c>
      <c r="E43" s="17">
        <f t="shared" si="1"/>
        <v>18986900</v>
      </c>
      <c r="F43" s="16">
        <v>0.1421</v>
      </c>
      <c r="G43" s="17">
        <f t="shared" si="2"/>
        <v>18986900</v>
      </c>
      <c r="H43" s="17">
        <f t="shared" si="3"/>
        <v>0</v>
      </c>
      <c r="J43" s="18">
        <f t="shared" si="4"/>
        <v>1.11025E-2</v>
      </c>
    </row>
    <row r="44" spans="1:10" x14ac:dyDescent="0.25">
      <c r="A44" s="14">
        <v>40135</v>
      </c>
      <c r="B44" s="15" t="s">
        <v>56</v>
      </c>
      <c r="C44" s="3">
        <v>18721305.550000004</v>
      </c>
      <c r="D44" s="16">
        <v>0.1421</v>
      </c>
      <c r="E44" s="17">
        <f t="shared" si="1"/>
        <v>2660298</v>
      </c>
      <c r="F44" s="16">
        <v>0.1421</v>
      </c>
      <c r="G44" s="17">
        <f t="shared" si="2"/>
        <v>2660298</v>
      </c>
      <c r="H44" s="17">
        <f t="shared" si="3"/>
        <v>0</v>
      </c>
      <c r="J44" s="18">
        <f t="shared" si="4"/>
        <v>1.5556000000000001E-3</v>
      </c>
    </row>
    <row r="45" spans="1:10" x14ac:dyDescent="0.25">
      <c r="A45" s="14">
        <v>40136</v>
      </c>
      <c r="B45" s="15" t="s">
        <v>57</v>
      </c>
      <c r="C45" s="3">
        <v>39636331.139999993</v>
      </c>
      <c r="D45" s="16">
        <v>0.1421</v>
      </c>
      <c r="E45" s="17">
        <f t="shared" si="1"/>
        <v>5632323</v>
      </c>
      <c r="F45" s="16">
        <v>0.1421</v>
      </c>
      <c r="G45" s="17">
        <f t="shared" si="2"/>
        <v>5632323</v>
      </c>
      <c r="H45" s="17">
        <f t="shared" si="3"/>
        <v>0</v>
      </c>
      <c r="J45" s="18">
        <f t="shared" si="4"/>
        <v>3.2935E-3</v>
      </c>
    </row>
    <row r="46" spans="1:10" x14ac:dyDescent="0.25">
      <c r="A46" s="14">
        <v>40137</v>
      </c>
      <c r="B46" s="15" t="s">
        <v>58</v>
      </c>
      <c r="C46" s="3">
        <v>22781424.240000002</v>
      </c>
      <c r="D46" s="16">
        <v>0.1421</v>
      </c>
      <c r="E46" s="17">
        <f t="shared" si="1"/>
        <v>3237240</v>
      </c>
      <c r="F46" s="16">
        <v>0.1421</v>
      </c>
      <c r="G46" s="17">
        <f t="shared" si="2"/>
        <v>3237240</v>
      </c>
      <c r="H46" s="17">
        <f t="shared" si="3"/>
        <v>0</v>
      </c>
      <c r="J46" s="18">
        <f t="shared" si="4"/>
        <v>1.8929999999999999E-3</v>
      </c>
    </row>
    <row r="47" spans="1:10" x14ac:dyDescent="0.25">
      <c r="A47" s="14">
        <v>40138</v>
      </c>
      <c r="B47" s="15" t="s">
        <v>59</v>
      </c>
      <c r="C47" s="3">
        <v>13635965.82</v>
      </c>
      <c r="D47" s="16">
        <v>0.1421</v>
      </c>
      <c r="E47" s="17">
        <f t="shared" si="1"/>
        <v>1937671</v>
      </c>
      <c r="F47" s="16">
        <v>0.1421</v>
      </c>
      <c r="G47" s="17">
        <f t="shared" si="2"/>
        <v>1937671</v>
      </c>
      <c r="H47" s="17">
        <f t="shared" si="3"/>
        <v>0</v>
      </c>
      <c r="J47" s="18">
        <f t="shared" si="4"/>
        <v>1.1329999999999999E-3</v>
      </c>
    </row>
    <row r="48" spans="1:10" x14ac:dyDescent="0.25">
      <c r="A48" s="14">
        <v>40139</v>
      </c>
      <c r="B48" s="15" t="s">
        <v>60</v>
      </c>
      <c r="C48" s="3">
        <v>22412697.52</v>
      </c>
      <c r="D48" s="16">
        <v>0.1421</v>
      </c>
      <c r="E48" s="17">
        <f t="shared" si="1"/>
        <v>3184844</v>
      </c>
      <c r="F48" s="16">
        <v>0.1421</v>
      </c>
      <c r="G48" s="17">
        <f t="shared" si="2"/>
        <v>3184844</v>
      </c>
      <c r="H48" s="17">
        <f t="shared" si="3"/>
        <v>0</v>
      </c>
      <c r="J48" s="18">
        <f t="shared" si="4"/>
        <v>1.8622999999999999E-3</v>
      </c>
    </row>
    <row r="49" spans="1:10" x14ac:dyDescent="0.25">
      <c r="A49" s="14">
        <v>40140</v>
      </c>
      <c r="B49" s="15" t="s">
        <v>61</v>
      </c>
      <c r="C49" s="3">
        <v>16982929</v>
      </c>
      <c r="D49" s="16">
        <v>0.1421</v>
      </c>
      <c r="E49" s="17">
        <f t="shared" si="1"/>
        <v>2413274</v>
      </c>
      <c r="F49" s="16">
        <v>0.1421</v>
      </c>
      <c r="G49" s="17">
        <f t="shared" si="2"/>
        <v>2413274</v>
      </c>
      <c r="H49" s="17">
        <f t="shared" si="3"/>
        <v>0</v>
      </c>
      <c r="J49" s="18">
        <f t="shared" si="4"/>
        <v>1.4112E-3</v>
      </c>
    </row>
    <row r="50" spans="1:10" x14ac:dyDescent="0.25">
      <c r="A50" s="14">
        <v>40141</v>
      </c>
      <c r="B50" s="15" t="s">
        <v>62</v>
      </c>
      <c r="C50" s="3">
        <v>37093771.909999996</v>
      </c>
      <c r="D50" s="16">
        <v>0.1421</v>
      </c>
      <c r="E50" s="17">
        <f t="shared" si="1"/>
        <v>5271025</v>
      </c>
      <c r="F50" s="16">
        <v>0.1421</v>
      </c>
      <c r="G50" s="17">
        <f t="shared" si="2"/>
        <v>5271025</v>
      </c>
      <c r="H50" s="17">
        <f t="shared" si="3"/>
        <v>0</v>
      </c>
      <c r="J50" s="18">
        <f t="shared" si="4"/>
        <v>3.0821999999999998E-3</v>
      </c>
    </row>
    <row r="51" spans="1:10" x14ac:dyDescent="0.25">
      <c r="A51" s="14">
        <v>40142</v>
      </c>
      <c r="B51" s="15" t="s">
        <v>63</v>
      </c>
      <c r="C51" s="3">
        <v>145609309.00999999</v>
      </c>
      <c r="D51" s="16">
        <v>0.1421</v>
      </c>
      <c r="E51" s="17">
        <f t="shared" si="1"/>
        <v>20691083</v>
      </c>
      <c r="F51" s="16">
        <v>0.1421</v>
      </c>
      <c r="G51" s="17">
        <f t="shared" si="2"/>
        <v>20691083</v>
      </c>
      <c r="H51" s="17">
        <f t="shared" si="3"/>
        <v>0</v>
      </c>
      <c r="J51" s="18">
        <f t="shared" si="4"/>
        <v>1.2099E-2</v>
      </c>
    </row>
    <row r="52" spans="1:10" x14ac:dyDescent="0.25">
      <c r="A52" s="14">
        <v>40143</v>
      </c>
      <c r="B52" s="15" t="s">
        <v>64</v>
      </c>
      <c r="C52" s="3">
        <v>437989774.14999998</v>
      </c>
      <c r="D52" s="16">
        <v>0.1421</v>
      </c>
      <c r="E52" s="17">
        <f t="shared" si="1"/>
        <v>62238347</v>
      </c>
      <c r="F52" s="16">
        <v>0.1421</v>
      </c>
      <c r="G52" s="17">
        <f t="shared" si="2"/>
        <v>62238347</v>
      </c>
      <c r="H52" s="17">
        <f t="shared" si="3"/>
        <v>0</v>
      </c>
      <c r="J52" s="18">
        <f t="shared" si="4"/>
        <v>3.6393599999999998E-2</v>
      </c>
    </row>
    <row r="53" spans="1:10" x14ac:dyDescent="0.25">
      <c r="A53" s="14">
        <v>40144</v>
      </c>
      <c r="B53" s="15" t="s">
        <v>65</v>
      </c>
      <c r="C53" s="3">
        <v>51853942.020000003</v>
      </c>
      <c r="D53" s="16">
        <v>0.1421</v>
      </c>
      <c r="E53" s="17">
        <f t="shared" si="1"/>
        <v>7368445</v>
      </c>
      <c r="F53" s="16">
        <v>0.1421</v>
      </c>
      <c r="G53" s="17">
        <f t="shared" si="2"/>
        <v>7368445</v>
      </c>
      <c r="H53" s="17">
        <f t="shared" si="3"/>
        <v>0</v>
      </c>
      <c r="J53" s="18">
        <f t="shared" si="4"/>
        <v>4.3087000000000004E-3</v>
      </c>
    </row>
    <row r="54" spans="1:10" x14ac:dyDescent="0.25">
      <c r="A54" s="14">
        <v>40145</v>
      </c>
      <c r="B54" s="15" t="s">
        <v>66</v>
      </c>
      <c r="C54" s="3">
        <v>2415709.2799999998</v>
      </c>
      <c r="D54" s="16">
        <v>0.1421</v>
      </c>
      <c r="E54" s="17">
        <f t="shared" si="1"/>
        <v>343272</v>
      </c>
      <c r="F54" s="16">
        <v>0.1421</v>
      </c>
      <c r="G54" s="17">
        <f t="shared" si="2"/>
        <v>343272</v>
      </c>
      <c r="H54" s="17">
        <f t="shared" si="3"/>
        <v>0</v>
      </c>
      <c r="J54" s="18">
        <f t="shared" si="4"/>
        <v>2.007E-4</v>
      </c>
    </row>
    <row r="55" spans="1:10" x14ac:dyDescent="0.25">
      <c r="A55" s="14">
        <v>40146</v>
      </c>
      <c r="B55" s="15" t="s">
        <v>67</v>
      </c>
      <c r="C55" s="3">
        <v>43491096.959999993</v>
      </c>
      <c r="D55" s="16">
        <v>0.1421</v>
      </c>
      <c r="E55" s="17">
        <f t="shared" si="1"/>
        <v>6180085</v>
      </c>
      <c r="F55" s="16">
        <v>0.1421</v>
      </c>
      <c r="G55" s="17">
        <f t="shared" si="2"/>
        <v>6180085</v>
      </c>
      <c r="H55" s="17">
        <f t="shared" si="3"/>
        <v>0</v>
      </c>
      <c r="J55" s="18">
        <f t="shared" si="4"/>
        <v>3.6137999999999999E-3</v>
      </c>
    </row>
    <row r="56" spans="1:10" x14ac:dyDescent="0.25">
      <c r="A56" s="14">
        <v>40148</v>
      </c>
      <c r="B56" s="15" t="s">
        <v>68</v>
      </c>
      <c r="C56" s="3">
        <v>34725952.109999999</v>
      </c>
      <c r="D56" s="16">
        <v>0.1421</v>
      </c>
      <c r="E56" s="17">
        <f t="shared" si="1"/>
        <v>4934558</v>
      </c>
      <c r="F56" s="16">
        <v>0.1421</v>
      </c>
      <c r="G56" s="17">
        <f t="shared" si="2"/>
        <v>4934558</v>
      </c>
      <c r="H56" s="17">
        <f t="shared" si="3"/>
        <v>0</v>
      </c>
      <c r="J56" s="18">
        <f t="shared" si="4"/>
        <v>2.8855E-3</v>
      </c>
    </row>
    <row r="57" spans="1:10" x14ac:dyDescent="0.25">
      <c r="A57" s="14">
        <v>40149</v>
      </c>
      <c r="B57" s="15" t="s">
        <v>69</v>
      </c>
      <c r="C57" s="3">
        <v>5765496.1599999992</v>
      </c>
      <c r="D57" s="16">
        <v>0.1421</v>
      </c>
      <c r="E57" s="17">
        <f t="shared" si="1"/>
        <v>819277</v>
      </c>
      <c r="F57" s="16">
        <v>0.1421</v>
      </c>
      <c r="G57" s="17">
        <f t="shared" si="2"/>
        <v>819277</v>
      </c>
      <c r="H57" s="17">
        <f t="shared" si="3"/>
        <v>0</v>
      </c>
      <c r="J57" s="18">
        <f t="shared" si="4"/>
        <v>4.7909999999999999E-4</v>
      </c>
    </row>
    <row r="58" spans="1:10" x14ac:dyDescent="0.25">
      <c r="A58" s="14">
        <v>40150</v>
      </c>
      <c r="B58" s="15" t="s">
        <v>70</v>
      </c>
      <c r="C58" s="3">
        <v>14320605.570000004</v>
      </c>
      <c r="D58" s="16">
        <v>0.1421</v>
      </c>
      <c r="E58" s="17">
        <f t="shared" si="1"/>
        <v>2034958</v>
      </c>
      <c r="F58" s="16">
        <v>0.1421</v>
      </c>
      <c r="G58" s="17">
        <f t="shared" si="2"/>
        <v>2034958</v>
      </c>
      <c r="H58" s="17">
        <f t="shared" si="3"/>
        <v>0</v>
      </c>
      <c r="J58" s="18">
        <f t="shared" si="4"/>
        <v>1.1899E-3</v>
      </c>
    </row>
    <row r="59" spans="1:10" x14ac:dyDescent="0.25">
      <c r="A59" s="14">
        <v>40151</v>
      </c>
      <c r="B59" s="15" t="s">
        <v>71</v>
      </c>
      <c r="C59" s="3">
        <v>8676599.6099999994</v>
      </c>
      <c r="D59" s="16">
        <v>0.1421</v>
      </c>
      <c r="E59" s="17">
        <f t="shared" si="1"/>
        <v>1232945</v>
      </c>
      <c r="F59" s="16">
        <v>0.1421</v>
      </c>
      <c r="G59" s="17">
        <f t="shared" si="2"/>
        <v>1232945</v>
      </c>
      <c r="H59" s="17">
        <f t="shared" si="3"/>
        <v>0</v>
      </c>
      <c r="J59" s="18">
        <f t="shared" si="4"/>
        <v>7.2099999999999996E-4</v>
      </c>
    </row>
    <row r="60" spans="1:10" x14ac:dyDescent="0.25">
      <c r="A60" s="14">
        <v>40152</v>
      </c>
      <c r="B60" s="15" t="s">
        <v>72</v>
      </c>
      <c r="C60" s="3">
        <v>23121669</v>
      </c>
      <c r="D60" s="16">
        <v>0.1421</v>
      </c>
      <c r="E60" s="17">
        <f t="shared" si="1"/>
        <v>3285589</v>
      </c>
      <c r="F60" s="16">
        <v>0.1421</v>
      </c>
      <c r="G60" s="17">
        <f t="shared" si="2"/>
        <v>3285589</v>
      </c>
      <c r="H60" s="17">
        <f t="shared" si="3"/>
        <v>0</v>
      </c>
      <c r="J60" s="18">
        <f t="shared" si="4"/>
        <v>1.9212000000000001E-3</v>
      </c>
    </row>
    <row r="61" spans="1:10" x14ac:dyDescent="0.25">
      <c r="A61" s="14">
        <v>40153</v>
      </c>
      <c r="B61" s="15" t="s">
        <v>73</v>
      </c>
      <c r="C61" s="3">
        <v>1040732424.6800001</v>
      </c>
      <c r="D61" s="16">
        <v>0.1421</v>
      </c>
      <c r="E61" s="17">
        <f t="shared" si="1"/>
        <v>147888078</v>
      </c>
      <c r="F61" s="16">
        <v>0.1421</v>
      </c>
      <c r="G61" s="17">
        <f t="shared" si="2"/>
        <v>147888078</v>
      </c>
      <c r="H61" s="17">
        <f t="shared" si="3"/>
        <v>0</v>
      </c>
      <c r="J61" s="18">
        <f t="shared" si="4"/>
        <v>8.6476800000000006E-2</v>
      </c>
    </row>
    <row r="62" spans="1:10" x14ac:dyDescent="0.25">
      <c r="A62" s="14">
        <v>40154</v>
      </c>
      <c r="B62" s="15" t="s">
        <v>74</v>
      </c>
      <c r="C62" s="3">
        <v>45153771.609999999</v>
      </c>
      <c r="D62" s="16">
        <v>0.1421</v>
      </c>
      <c r="E62" s="17">
        <f t="shared" si="1"/>
        <v>6416351</v>
      </c>
      <c r="F62" s="16">
        <v>0.1421</v>
      </c>
      <c r="G62" s="17">
        <f t="shared" si="2"/>
        <v>6416351</v>
      </c>
      <c r="H62" s="17">
        <f t="shared" si="3"/>
        <v>0</v>
      </c>
      <c r="J62" s="18">
        <f t="shared" si="4"/>
        <v>3.7518999999999999E-3</v>
      </c>
    </row>
    <row r="63" spans="1:10" x14ac:dyDescent="0.25">
      <c r="A63" s="14">
        <v>40155</v>
      </c>
      <c r="B63" s="15" t="s">
        <v>75</v>
      </c>
      <c r="C63" s="3">
        <v>12928372.25</v>
      </c>
      <c r="D63" s="16">
        <v>0.1421</v>
      </c>
      <c r="E63" s="17">
        <f t="shared" si="1"/>
        <v>1837122</v>
      </c>
      <c r="F63" s="16">
        <v>0.1421</v>
      </c>
      <c r="G63" s="17">
        <f t="shared" si="2"/>
        <v>1837122</v>
      </c>
      <c r="H63" s="17">
        <f t="shared" si="3"/>
        <v>0</v>
      </c>
      <c r="J63" s="18">
        <f t="shared" si="4"/>
        <v>1.0742E-3</v>
      </c>
    </row>
    <row r="64" spans="1:10" x14ac:dyDescent="0.25">
      <c r="A64" s="14">
        <v>40156</v>
      </c>
      <c r="B64" s="15" t="s">
        <v>76</v>
      </c>
      <c r="C64" s="3">
        <v>12261401.499999998</v>
      </c>
      <c r="D64" s="16">
        <v>0.1421</v>
      </c>
      <c r="E64" s="17">
        <f t="shared" si="1"/>
        <v>1742345</v>
      </c>
      <c r="F64" s="16">
        <v>0.1421</v>
      </c>
      <c r="G64" s="17">
        <f t="shared" si="2"/>
        <v>1742345</v>
      </c>
      <c r="H64" s="17">
        <f t="shared" si="3"/>
        <v>0</v>
      </c>
      <c r="J64" s="18">
        <f t="shared" si="4"/>
        <v>1.0188E-3</v>
      </c>
    </row>
    <row r="65" spans="1:10" x14ac:dyDescent="0.25">
      <c r="A65" s="14">
        <v>40157</v>
      </c>
      <c r="B65" s="15" t="s">
        <v>77</v>
      </c>
      <c r="C65" s="3">
        <v>7883251.2599999998</v>
      </c>
      <c r="D65" s="16">
        <v>0.1421</v>
      </c>
      <c r="E65" s="17">
        <f t="shared" si="1"/>
        <v>1120210</v>
      </c>
      <c r="F65" s="16">
        <v>0.1421</v>
      </c>
      <c r="G65" s="17">
        <f t="shared" si="2"/>
        <v>1120210</v>
      </c>
      <c r="H65" s="17">
        <f t="shared" si="3"/>
        <v>0</v>
      </c>
      <c r="J65" s="18">
        <f t="shared" si="4"/>
        <v>6.5499999999999998E-4</v>
      </c>
    </row>
    <row r="66" spans="1:10" x14ac:dyDescent="0.25">
      <c r="A66" s="14">
        <v>40158</v>
      </c>
      <c r="B66" s="15" t="s">
        <v>78</v>
      </c>
      <c r="C66" s="3">
        <v>31587756.399999999</v>
      </c>
      <c r="D66" s="16">
        <v>0.1421</v>
      </c>
      <c r="E66" s="17">
        <f t="shared" si="1"/>
        <v>4488620</v>
      </c>
      <c r="F66" s="16">
        <v>0.1421</v>
      </c>
      <c r="G66" s="17">
        <f t="shared" si="2"/>
        <v>4488620</v>
      </c>
      <c r="H66" s="17">
        <f t="shared" si="3"/>
        <v>0</v>
      </c>
      <c r="J66" s="18">
        <f t="shared" si="4"/>
        <v>2.6247000000000002E-3</v>
      </c>
    </row>
    <row r="67" spans="1:10" x14ac:dyDescent="0.25">
      <c r="A67" s="14">
        <v>40159</v>
      </c>
      <c r="B67" s="15" t="s">
        <v>79</v>
      </c>
      <c r="C67" s="3">
        <v>11988102.590000002</v>
      </c>
      <c r="D67" s="16">
        <v>0.1421</v>
      </c>
      <c r="E67" s="17">
        <f t="shared" si="1"/>
        <v>1703509</v>
      </c>
      <c r="F67" s="16">
        <v>0.1421</v>
      </c>
      <c r="G67" s="17">
        <f t="shared" si="2"/>
        <v>1703509</v>
      </c>
      <c r="H67" s="17">
        <f t="shared" si="3"/>
        <v>0</v>
      </c>
      <c r="J67" s="18">
        <f t="shared" si="4"/>
        <v>9.9609999999999998E-4</v>
      </c>
    </row>
    <row r="68" spans="1:10" x14ac:dyDescent="0.25">
      <c r="A68" s="14">
        <v>40160</v>
      </c>
      <c r="B68" s="15" t="s">
        <v>80</v>
      </c>
      <c r="C68" s="3">
        <v>79204009.799999997</v>
      </c>
      <c r="D68" s="16">
        <v>0.1421</v>
      </c>
      <c r="E68" s="17">
        <f t="shared" si="1"/>
        <v>11254890</v>
      </c>
      <c r="F68" s="16">
        <v>0.1421</v>
      </c>
      <c r="G68" s="17">
        <f t="shared" si="2"/>
        <v>11254890</v>
      </c>
      <c r="H68" s="17">
        <f t="shared" si="3"/>
        <v>0</v>
      </c>
      <c r="J68" s="18">
        <f t="shared" si="4"/>
        <v>6.5811999999999997E-3</v>
      </c>
    </row>
    <row r="69" spans="1:10" x14ac:dyDescent="0.25">
      <c r="A69" s="14">
        <v>40162</v>
      </c>
      <c r="B69" s="15" t="s">
        <v>81</v>
      </c>
      <c r="C69" s="3">
        <v>14000704.920000002</v>
      </c>
      <c r="D69" s="16">
        <v>0.1421</v>
      </c>
      <c r="E69" s="17">
        <f t="shared" si="1"/>
        <v>1989500</v>
      </c>
      <c r="F69" s="16">
        <v>0.1421</v>
      </c>
      <c r="G69" s="17">
        <f t="shared" si="2"/>
        <v>1989500</v>
      </c>
      <c r="H69" s="17">
        <f t="shared" si="3"/>
        <v>0</v>
      </c>
      <c r="J69" s="18">
        <f t="shared" si="4"/>
        <v>1.1634E-3</v>
      </c>
    </row>
    <row r="70" spans="1:10" x14ac:dyDescent="0.25">
      <c r="A70" s="14">
        <v>40163</v>
      </c>
      <c r="B70" s="15" t="s">
        <v>82</v>
      </c>
      <c r="C70" s="3">
        <v>27137193.520000003</v>
      </c>
      <c r="D70" s="16">
        <v>0.1421</v>
      </c>
      <c r="E70" s="17">
        <f t="shared" si="1"/>
        <v>3856195</v>
      </c>
      <c r="F70" s="16">
        <v>0.1421</v>
      </c>
      <c r="G70" s="17">
        <f t="shared" si="2"/>
        <v>3856195</v>
      </c>
      <c r="H70" s="17">
        <f t="shared" si="3"/>
        <v>0</v>
      </c>
      <c r="J70" s="18">
        <f t="shared" si="4"/>
        <v>2.2548999999999998E-3</v>
      </c>
    </row>
    <row r="71" spans="1:10" x14ac:dyDescent="0.25">
      <c r="A71" s="14">
        <v>40165</v>
      </c>
      <c r="B71" s="15" t="s">
        <v>83</v>
      </c>
      <c r="C71" s="3">
        <v>13341077.92</v>
      </c>
      <c r="D71" s="16">
        <v>0.1421</v>
      </c>
      <c r="E71" s="17">
        <f t="shared" si="1"/>
        <v>1895767</v>
      </c>
      <c r="F71" s="16">
        <v>0.1421</v>
      </c>
      <c r="G71" s="17">
        <f t="shared" si="2"/>
        <v>1895767</v>
      </c>
      <c r="H71" s="17">
        <f t="shared" si="3"/>
        <v>0</v>
      </c>
      <c r="J71" s="18">
        <f t="shared" si="4"/>
        <v>1.1084999999999999E-3</v>
      </c>
    </row>
    <row r="72" spans="1:10" x14ac:dyDescent="0.25">
      <c r="A72" s="14">
        <v>40166</v>
      </c>
      <c r="B72" s="15" t="s">
        <v>84</v>
      </c>
      <c r="C72" s="3">
        <v>9922635.6999999993</v>
      </c>
      <c r="D72" s="16">
        <v>0.1421</v>
      </c>
      <c r="E72" s="17">
        <f t="shared" si="1"/>
        <v>1410007</v>
      </c>
      <c r="F72" s="16">
        <v>0.1421</v>
      </c>
      <c r="G72" s="17">
        <f t="shared" si="2"/>
        <v>1410007</v>
      </c>
      <c r="H72" s="17">
        <f t="shared" si="3"/>
        <v>0</v>
      </c>
      <c r="J72" s="18">
        <f t="shared" si="4"/>
        <v>8.2450000000000004E-4</v>
      </c>
    </row>
    <row r="73" spans="1:10" x14ac:dyDescent="0.25">
      <c r="A73" s="14">
        <v>40167</v>
      </c>
      <c r="B73" s="15" t="s">
        <v>85</v>
      </c>
      <c r="C73" s="3">
        <v>12605965.059999999</v>
      </c>
      <c r="D73" s="16">
        <v>0.1421</v>
      </c>
      <c r="E73" s="17">
        <f t="shared" si="1"/>
        <v>1791308</v>
      </c>
      <c r="F73" s="16">
        <v>0.1421</v>
      </c>
      <c r="G73" s="17">
        <f t="shared" si="2"/>
        <v>1791308</v>
      </c>
      <c r="H73" s="17">
        <f t="shared" si="3"/>
        <v>0</v>
      </c>
      <c r="J73" s="18">
        <f t="shared" si="4"/>
        <v>1.0475E-3</v>
      </c>
    </row>
    <row r="74" spans="1:10" x14ac:dyDescent="0.25">
      <c r="A74" s="14">
        <v>40168</v>
      </c>
      <c r="B74" s="15" t="s">
        <v>86</v>
      </c>
      <c r="C74" s="3">
        <v>38068544.719999999</v>
      </c>
      <c r="D74" s="16">
        <v>0.1421</v>
      </c>
      <c r="E74" s="17">
        <f t="shared" si="1"/>
        <v>5409540</v>
      </c>
      <c r="F74" s="16">
        <v>0.1421</v>
      </c>
      <c r="G74" s="17">
        <f t="shared" si="2"/>
        <v>5409540</v>
      </c>
      <c r="H74" s="17">
        <f t="shared" si="3"/>
        <v>0</v>
      </c>
      <c r="J74" s="18">
        <f t="shared" si="4"/>
        <v>3.1632000000000001E-3</v>
      </c>
    </row>
    <row r="75" spans="1:10" x14ac:dyDescent="0.25">
      <c r="A75" s="14">
        <v>40169</v>
      </c>
      <c r="B75" s="15" t="s">
        <v>87</v>
      </c>
      <c r="C75" s="3">
        <v>24388788.829999998</v>
      </c>
      <c r="D75" s="16">
        <v>0.1421</v>
      </c>
      <c r="E75" s="17">
        <f t="shared" ref="E75:E138" si="5">ROUND(C75*D75,0)</f>
        <v>3465647</v>
      </c>
      <c r="F75" s="16">
        <v>0.1421</v>
      </c>
      <c r="G75" s="17">
        <f t="shared" ref="G75:G138" si="6">ROUND(C75*F75,0)</f>
        <v>3465647</v>
      </c>
      <c r="H75" s="17">
        <f t="shared" ref="H75:H138" si="7">G75-E75</f>
        <v>0</v>
      </c>
      <c r="J75" s="18">
        <f t="shared" si="4"/>
        <v>2.0265000000000001E-3</v>
      </c>
    </row>
    <row r="76" spans="1:10" x14ac:dyDescent="0.25">
      <c r="A76" s="14">
        <v>40170</v>
      </c>
      <c r="B76" s="15" t="s">
        <v>88</v>
      </c>
      <c r="C76" s="3">
        <v>15950270.689999998</v>
      </c>
      <c r="D76" s="16">
        <v>0.1421</v>
      </c>
      <c r="E76" s="17">
        <f t="shared" si="5"/>
        <v>2266533</v>
      </c>
      <c r="F76" s="16">
        <v>0.1421</v>
      </c>
      <c r="G76" s="17">
        <f t="shared" si="6"/>
        <v>2266533</v>
      </c>
      <c r="H76" s="17">
        <f t="shared" si="7"/>
        <v>0</v>
      </c>
      <c r="J76" s="18">
        <f t="shared" si="4"/>
        <v>1.3253E-3</v>
      </c>
    </row>
    <row r="77" spans="1:10" x14ac:dyDescent="0.25">
      <c r="A77" s="14">
        <v>40171</v>
      </c>
      <c r="B77" s="15" t="s">
        <v>89</v>
      </c>
      <c r="C77" s="3">
        <v>58951306.100000001</v>
      </c>
      <c r="D77" s="16">
        <v>0.1421</v>
      </c>
      <c r="E77" s="17">
        <f t="shared" si="5"/>
        <v>8376981</v>
      </c>
      <c r="F77" s="16">
        <v>0.1421</v>
      </c>
      <c r="G77" s="17">
        <f t="shared" si="6"/>
        <v>8376981</v>
      </c>
      <c r="H77" s="17">
        <f t="shared" si="7"/>
        <v>0</v>
      </c>
      <c r="J77" s="18">
        <f t="shared" si="4"/>
        <v>4.8983999999999998E-3</v>
      </c>
    </row>
    <row r="78" spans="1:10" x14ac:dyDescent="0.25">
      <c r="A78" s="14">
        <v>40172</v>
      </c>
      <c r="B78" s="15" t="s">
        <v>90</v>
      </c>
      <c r="C78" s="3">
        <v>32346373.339999996</v>
      </c>
      <c r="D78" s="16">
        <v>0.1421</v>
      </c>
      <c r="E78" s="17">
        <f t="shared" si="5"/>
        <v>4596420</v>
      </c>
      <c r="F78" s="16">
        <v>0.1421</v>
      </c>
      <c r="G78" s="17">
        <f t="shared" si="6"/>
        <v>4596420</v>
      </c>
      <c r="H78" s="17">
        <f t="shared" si="7"/>
        <v>0</v>
      </c>
      <c r="J78" s="18">
        <f t="shared" si="4"/>
        <v>2.6876999999999999E-3</v>
      </c>
    </row>
    <row r="79" spans="1:10" x14ac:dyDescent="0.25">
      <c r="A79" s="14">
        <v>40173</v>
      </c>
      <c r="B79" s="15" t="s">
        <v>91</v>
      </c>
      <c r="C79" s="3">
        <v>11601985.08</v>
      </c>
      <c r="D79" s="16">
        <v>0.1421</v>
      </c>
      <c r="E79" s="17">
        <f t="shared" si="5"/>
        <v>1648642</v>
      </c>
      <c r="F79" s="16">
        <v>0.1421</v>
      </c>
      <c r="G79" s="17">
        <f t="shared" si="6"/>
        <v>1648642</v>
      </c>
      <c r="H79" s="17">
        <f t="shared" si="7"/>
        <v>0</v>
      </c>
      <c r="J79" s="18">
        <f t="shared" si="4"/>
        <v>9.6400000000000001E-4</v>
      </c>
    </row>
    <row r="80" spans="1:10" x14ac:dyDescent="0.25">
      <c r="A80" s="14">
        <v>40174</v>
      </c>
      <c r="B80" s="15" t="s">
        <v>92</v>
      </c>
      <c r="C80" s="3">
        <v>43698119.659999996</v>
      </c>
      <c r="D80" s="16">
        <v>0.1421</v>
      </c>
      <c r="E80" s="17">
        <f t="shared" si="5"/>
        <v>6209503</v>
      </c>
      <c r="F80" s="16">
        <v>0.1421</v>
      </c>
      <c r="G80" s="17">
        <f t="shared" si="6"/>
        <v>6209503</v>
      </c>
      <c r="H80" s="17">
        <f t="shared" si="7"/>
        <v>0</v>
      </c>
      <c r="J80" s="18">
        <f t="shared" si="4"/>
        <v>3.6310000000000001E-3</v>
      </c>
    </row>
    <row r="81" spans="1:10" x14ac:dyDescent="0.25">
      <c r="A81" s="14">
        <v>40176</v>
      </c>
      <c r="B81" s="15" t="s">
        <v>93</v>
      </c>
      <c r="C81" s="3">
        <v>947750419.3900001</v>
      </c>
      <c r="D81" s="16">
        <v>0.1421</v>
      </c>
      <c r="E81" s="17">
        <f t="shared" si="5"/>
        <v>134675335</v>
      </c>
      <c r="F81" s="16">
        <v>0.1421</v>
      </c>
      <c r="G81" s="17">
        <f t="shared" si="6"/>
        <v>134675335</v>
      </c>
      <c r="H81" s="17">
        <f t="shared" si="7"/>
        <v>0</v>
      </c>
      <c r="J81" s="18">
        <f t="shared" si="4"/>
        <v>7.8750700000000007E-2</v>
      </c>
    </row>
    <row r="82" spans="1:10" x14ac:dyDescent="0.25">
      <c r="A82" s="14">
        <v>40177</v>
      </c>
      <c r="B82" s="15" t="s">
        <v>94</v>
      </c>
      <c r="C82" s="3">
        <v>30111084.829999998</v>
      </c>
      <c r="D82" s="16">
        <v>0.1421</v>
      </c>
      <c r="E82" s="17">
        <f t="shared" si="5"/>
        <v>4278785</v>
      </c>
      <c r="F82" s="16">
        <v>0.1421</v>
      </c>
      <c r="G82" s="17">
        <f t="shared" si="6"/>
        <v>4278785</v>
      </c>
      <c r="H82" s="17">
        <f t="shared" si="7"/>
        <v>0</v>
      </c>
      <c r="J82" s="18">
        <f t="shared" si="4"/>
        <v>2.5019999999999999E-3</v>
      </c>
    </row>
    <row r="83" spans="1:10" x14ac:dyDescent="0.25">
      <c r="A83" s="14">
        <v>40178</v>
      </c>
      <c r="B83" s="15" t="s">
        <v>95</v>
      </c>
      <c r="C83" s="3">
        <v>7245117.7299999995</v>
      </c>
      <c r="D83" s="16">
        <v>0.1421</v>
      </c>
      <c r="E83" s="17">
        <f t="shared" si="5"/>
        <v>1029531</v>
      </c>
      <c r="F83" s="16">
        <v>0.1421</v>
      </c>
      <c r="G83" s="17">
        <f t="shared" si="6"/>
        <v>1029531</v>
      </c>
      <c r="H83" s="17">
        <f t="shared" si="7"/>
        <v>0</v>
      </c>
      <c r="J83" s="18">
        <f t="shared" si="4"/>
        <v>6.02E-4</v>
      </c>
    </row>
    <row r="84" spans="1:10" x14ac:dyDescent="0.25">
      <c r="A84" s="14">
        <v>40179</v>
      </c>
      <c r="B84" s="15" t="s">
        <v>96</v>
      </c>
      <c r="C84" s="3">
        <v>9897968.1699999999</v>
      </c>
      <c r="D84" s="16">
        <v>0.1421</v>
      </c>
      <c r="E84" s="17">
        <f t="shared" si="5"/>
        <v>1406501</v>
      </c>
      <c r="F84" s="16">
        <v>0.1421</v>
      </c>
      <c r="G84" s="17">
        <f t="shared" si="6"/>
        <v>1406501</v>
      </c>
      <c r="H84" s="17">
        <f t="shared" si="7"/>
        <v>0</v>
      </c>
      <c r="J84" s="18">
        <f t="shared" si="4"/>
        <v>8.2240000000000004E-4</v>
      </c>
    </row>
    <row r="85" spans="1:10" x14ac:dyDescent="0.25">
      <c r="A85" s="14">
        <v>40180</v>
      </c>
      <c r="B85" s="15" t="s">
        <v>97</v>
      </c>
      <c r="C85" s="3">
        <v>108350285.25</v>
      </c>
      <c r="D85" s="16">
        <v>0.1421</v>
      </c>
      <c r="E85" s="17">
        <f t="shared" si="5"/>
        <v>15396576</v>
      </c>
      <c r="F85" s="16">
        <v>0.1421</v>
      </c>
      <c r="G85" s="17">
        <f t="shared" si="6"/>
        <v>15396576</v>
      </c>
      <c r="H85" s="17">
        <f t="shared" si="7"/>
        <v>0</v>
      </c>
      <c r="J85" s="18">
        <f t="shared" si="4"/>
        <v>9.0031E-3</v>
      </c>
    </row>
    <row r="86" spans="1:10" x14ac:dyDescent="0.25">
      <c r="A86" s="14">
        <v>40181</v>
      </c>
      <c r="B86" s="15" t="s">
        <v>98</v>
      </c>
      <c r="C86" s="3">
        <v>21893452.159999996</v>
      </c>
      <c r="D86" s="16">
        <v>0.1421</v>
      </c>
      <c r="E86" s="17">
        <f t="shared" si="5"/>
        <v>3111060</v>
      </c>
      <c r="F86" s="16">
        <v>0.1421</v>
      </c>
      <c r="G86" s="17">
        <f t="shared" si="6"/>
        <v>3111060</v>
      </c>
      <c r="H86" s="17">
        <f t="shared" si="7"/>
        <v>0</v>
      </c>
      <c r="J86" s="18">
        <f t="shared" si="4"/>
        <v>1.8192E-3</v>
      </c>
    </row>
    <row r="87" spans="1:10" x14ac:dyDescent="0.25">
      <c r="A87" s="14">
        <v>40182</v>
      </c>
      <c r="B87" s="15" t="s">
        <v>99</v>
      </c>
      <c r="C87" s="3">
        <v>98686832.229999989</v>
      </c>
      <c r="D87" s="16">
        <v>0.1421</v>
      </c>
      <c r="E87" s="17">
        <f t="shared" si="5"/>
        <v>14023399</v>
      </c>
      <c r="F87" s="16">
        <v>0.1421</v>
      </c>
      <c r="G87" s="17">
        <f t="shared" si="6"/>
        <v>14023399</v>
      </c>
      <c r="H87" s="17">
        <f t="shared" si="7"/>
        <v>0</v>
      </c>
      <c r="J87" s="18">
        <f t="shared" si="4"/>
        <v>8.2001000000000001E-3</v>
      </c>
    </row>
    <row r="88" spans="1:10" x14ac:dyDescent="0.25">
      <c r="A88" s="14">
        <v>40183</v>
      </c>
      <c r="B88" s="15" t="s">
        <v>100</v>
      </c>
      <c r="C88" s="3">
        <v>23855131.210000001</v>
      </c>
      <c r="D88" s="16">
        <v>0.1421</v>
      </c>
      <c r="E88" s="17">
        <f t="shared" si="5"/>
        <v>3389814</v>
      </c>
      <c r="F88" s="16">
        <v>0.1421</v>
      </c>
      <c r="G88" s="17">
        <f t="shared" si="6"/>
        <v>3389814</v>
      </c>
      <c r="H88" s="17">
        <f t="shared" si="7"/>
        <v>0</v>
      </c>
      <c r="J88" s="18">
        <f t="shared" si="4"/>
        <v>1.9821999999999999E-3</v>
      </c>
    </row>
    <row r="89" spans="1:10" x14ac:dyDescent="0.25">
      <c r="A89" s="14">
        <v>40184</v>
      </c>
      <c r="B89" s="15" t="s">
        <v>101</v>
      </c>
      <c r="C89" s="3">
        <v>30393016.299999997</v>
      </c>
      <c r="D89" s="16">
        <v>0.1421</v>
      </c>
      <c r="E89" s="17">
        <f t="shared" si="5"/>
        <v>4318848</v>
      </c>
      <c r="F89" s="16">
        <v>0.1421</v>
      </c>
      <c r="G89" s="17">
        <f t="shared" si="6"/>
        <v>4318848</v>
      </c>
      <c r="H89" s="17">
        <f t="shared" si="7"/>
        <v>0</v>
      </c>
      <c r="J89" s="18">
        <f t="shared" si="4"/>
        <v>2.5254000000000001E-3</v>
      </c>
    </row>
    <row r="90" spans="1:10" x14ac:dyDescent="0.25">
      <c r="A90" s="14">
        <v>40185</v>
      </c>
      <c r="B90" s="15" t="s">
        <v>102</v>
      </c>
      <c r="C90" s="3">
        <v>44709081.340000004</v>
      </c>
      <c r="D90" s="16">
        <v>0.1421</v>
      </c>
      <c r="E90" s="17">
        <f t="shared" si="5"/>
        <v>6353160</v>
      </c>
      <c r="F90" s="16">
        <v>0.1421</v>
      </c>
      <c r="G90" s="17">
        <f t="shared" si="6"/>
        <v>6353160</v>
      </c>
      <c r="H90" s="17">
        <f t="shared" si="7"/>
        <v>0</v>
      </c>
      <c r="J90" s="18">
        <f t="shared" si="4"/>
        <v>3.715E-3</v>
      </c>
    </row>
    <row r="91" spans="1:10" x14ac:dyDescent="0.25">
      <c r="A91" s="14">
        <v>40186</v>
      </c>
      <c r="B91" s="15" t="s">
        <v>103</v>
      </c>
      <c r="C91" s="3">
        <v>31868431.509999998</v>
      </c>
      <c r="D91" s="16">
        <v>0.1421</v>
      </c>
      <c r="E91" s="17">
        <f t="shared" si="5"/>
        <v>4528504</v>
      </c>
      <c r="F91" s="16">
        <v>0.1421</v>
      </c>
      <c r="G91" s="17">
        <f t="shared" si="6"/>
        <v>4528504</v>
      </c>
      <c r="H91" s="17">
        <f t="shared" si="7"/>
        <v>0</v>
      </c>
      <c r="J91" s="18">
        <f t="shared" si="4"/>
        <v>2.6480000000000002E-3</v>
      </c>
    </row>
    <row r="92" spans="1:10" x14ac:dyDescent="0.25">
      <c r="A92" s="14">
        <v>40187</v>
      </c>
      <c r="B92" s="15" t="s">
        <v>104</v>
      </c>
      <c r="C92" s="3">
        <v>13773579.66</v>
      </c>
      <c r="D92" s="16">
        <v>0.1421</v>
      </c>
      <c r="E92" s="17">
        <f t="shared" si="5"/>
        <v>1957226</v>
      </c>
      <c r="F92" s="16">
        <v>0.1421</v>
      </c>
      <c r="G92" s="17">
        <f t="shared" si="6"/>
        <v>1957226</v>
      </c>
      <c r="H92" s="17">
        <f t="shared" si="7"/>
        <v>0</v>
      </c>
      <c r="J92" s="18">
        <f t="shared" si="4"/>
        <v>1.1444999999999999E-3</v>
      </c>
    </row>
    <row r="93" spans="1:10" x14ac:dyDescent="0.25">
      <c r="A93" s="14">
        <v>40188</v>
      </c>
      <c r="B93" s="15" t="s">
        <v>105</v>
      </c>
      <c r="C93" s="3">
        <v>192118986.26999998</v>
      </c>
      <c r="D93" s="16">
        <v>0.1421</v>
      </c>
      <c r="E93" s="17">
        <f t="shared" si="5"/>
        <v>27300108</v>
      </c>
      <c r="F93" s="16">
        <v>0.1421</v>
      </c>
      <c r="G93" s="17">
        <f t="shared" si="6"/>
        <v>27300108</v>
      </c>
      <c r="H93" s="17">
        <f t="shared" si="7"/>
        <v>0</v>
      </c>
      <c r="J93" s="18">
        <f t="shared" si="4"/>
        <v>1.5963600000000001E-2</v>
      </c>
    </row>
    <row r="94" spans="1:10" x14ac:dyDescent="0.25">
      <c r="A94" s="14">
        <v>40189</v>
      </c>
      <c r="B94" s="15" t="s">
        <v>106</v>
      </c>
      <c r="C94" s="3">
        <v>276445509.44000006</v>
      </c>
      <c r="D94" s="16">
        <v>0.1421</v>
      </c>
      <c r="E94" s="17">
        <f t="shared" si="5"/>
        <v>39282907</v>
      </c>
      <c r="F94" s="16">
        <v>0.1421</v>
      </c>
      <c r="G94" s="17">
        <f t="shared" si="6"/>
        <v>39282907</v>
      </c>
      <c r="H94" s="17">
        <f t="shared" si="7"/>
        <v>0</v>
      </c>
      <c r="J94" s="18">
        <f t="shared" si="4"/>
        <v>2.2970500000000001E-2</v>
      </c>
    </row>
    <row r="95" spans="1:10" x14ac:dyDescent="0.25">
      <c r="A95" s="14">
        <v>40190</v>
      </c>
      <c r="B95" s="15" t="s">
        <v>107</v>
      </c>
      <c r="C95" s="3">
        <v>8441812.6600000001</v>
      </c>
      <c r="D95" s="16">
        <v>0.1421</v>
      </c>
      <c r="E95" s="17">
        <f t="shared" si="5"/>
        <v>1199582</v>
      </c>
      <c r="F95" s="16">
        <v>0.1421</v>
      </c>
      <c r="G95" s="17">
        <f t="shared" si="6"/>
        <v>1199582</v>
      </c>
      <c r="H95" s="17">
        <f t="shared" si="7"/>
        <v>0</v>
      </c>
      <c r="J95" s="18">
        <f t="shared" si="4"/>
        <v>7.0140000000000003E-4</v>
      </c>
    </row>
    <row r="96" spans="1:10" x14ac:dyDescent="0.25">
      <c r="A96" s="14">
        <v>40191</v>
      </c>
      <c r="B96" s="15" t="s">
        <v>108</v>
      </c>
      <c r="C96" s="3">
        <v>9928562.25</v>
      </c>
      <c r="D96" s="16">
        <v>0.1421</v>
      </c>
      <c r="E96" s="17">
        <f t="shared" si="5"/>
        <v>1410849</v>
      </c>
      <c r="F96" s="16">
        <v>0.1421</v>
      </c>
      <c r="G96" s="17">
        <f t="shared" si="6"/>
        <v>1410849</v>
      </c>
      <c r="H96" s="17">
        <f t="shared" si="7"/>
        <v>0</v>
      </c>
      <c r="J96" s="18">
        <f t="shared" si="4"/>
        <v>8.25E-4</v>
      </c>
    </row>
    <row r="97" spans="1:10" x14ac:dyDescent="0.25">
      <c r="A97" s="14">
        <v>40192</v>
      </c>
      <c r="B97" s="15" t="s">
        <v>109</v>
      </c>
      <c r="C97" s="3">
        <v>33538206.07</v>
      </c>
      <c r="D97" s="16">
        <v>0.1421</v>
      </c>
      <c r="E97" s="17">
        <f t="shared" si="5"/>
        <v>4765779</v>
      </c>
      <c r="F97" s="16">
        <v>0.1421</v>
      </c>
      <c r="G97" s="17">
        <f t="shared" si="6"/>
        <v>4765779</v>
      </c>
      <c r="H97" s="17">
        <f t="shared" si="7"/>
        <v>0</v>
      </c>
      <c r="J97" s="18">
        <f t="shared" si="4"/>
        <v>2.7867999999999999E-3</v>
      </c>
    </row>
    <row r="98" spans="1:10" x14ac:dyDescent="0.25">
      <c r="A98" s="14">
        <v>40193</v>
      </c>
      <c r="B98" s="15" t="s">
        <v>110</v>
      </c>
      <c r="C98" s="3">
        <v>42388400.68999999</v>
      </c>
      <c r="D98" s="16">
        <v>0.1421</v>
      </c>
      <c r="E98" s="17">
        <f t="shared" si="5"/>
        <v>6023392</v>
      </c>
      <c r="F98" s="16">
        <v>0.1421</v>
      </c>
      <c r="G98" s="17">
        <f t="shared" si="6"/>
        <v>6023392</v>
      </c>
      <c r="H98" s="17">
        <f t="shared" si="7"/>
        <v>0</v>
      </c>
      <c r="J98" s="18">
        <f t="shared" si="4"/>
        <v>3.5220999999999998E-3</v>
      </c>
    </row>
    <row r="99" spans="1:10" x14ac:dyDescent="0.25">
      <c r="A99" s="14">
        <v>40195</v>
      </c>
      <c r="B99" s="15" t="s">
        <v>111</v>
      </c>
      <c r="C99" s="3">
        <v>48780501.939999998</v>
      </c>
      <c r="D99" s="16">
        <v>0.1421</v>
      </c>
      <c r="E99" s="17">
        <f t="shared" si="5"/>
        <v>6931709</v>
      </c>
      <c r="F99" s="16">
        <v>0.1421</v>
      </c>
      <c r="G99" s="17">
        <f t="shared" si="6"/>
        <v>6931709</v>
      </c>
      <c r="H99" s="17">
        <f t="shared" si="7"/>
        <v>0</v>
      </c>
      <c r="J99" s="18">
        <f t="shared" si="4"/>
        <v>4.0533000000000001E-3</v>
      </c>
    </row>
    <row r="100" spans="1:10" x14ac:dyDescent="0.25">
      <c r="A100" s="14">
        <v>40196</v>
      </c>
      <c r="B100" s="15" t="s">
        <v>112</v>
      </c>
      <c r="C100" s="3">
        <v>13833467.34</v>
      </c>
      <c r="D100" s="16">
        <v>0.1421</v>
      </c>
      <c r="E100" s="17">
        <f t="shared" si="5"/>
        <v>1965736</v>
      </c>
      <c r="F100" s="16">
        <v>0.1421</v>
      </c>
      <c r="G100" s="17">
        <f t="shared" si="6"/>
        <v>1965736</v>
      </c>
      <c r="H100" s="17">
        <f t="shared" si="7"/>
        <v>0</v>
      </c>
      <c r="J100" s="18">
        <f t="shared" si="4"/>
        <v>1.1494999999999999E-3</v>
      </c>
    </row>
    <row r="101" spans="1:10" x14ac:dyDescent="0.25">
      <c r="A101" s="14">
        <v>40197</v>
      </c>
      <c r="B101" s="15" t="s">
        <v>113</v>
      </c>
      <c r="C101" s="3">
        <v>41670967.289999999</v>
      </c>
      <c r="D101" s="16">
        <v>0.1421</v>
      </c>
      <c r="E101" s="17">
        <f t="shared" si="5"/>
        <v>5921444</v>
      </c>
      <c r="F101" s="16">
        <v>0.1421</v>
      </c>
      <c r="G101" s="17">
        <f t="shared" si="6"/>
        <v>5921444</v>
      </c>
      <c r="H101" s="17">
        <f t="shared" si="7"/>
        <v>0</v>
      </c>
      <c r="J101" s="18">
        <f t="shared" si="4"/>
        <v>3.4624999999999999E-3</v>
      </c>
    </row>
    <row r="102" spans="1:10" x14ac:dyDescent="0.25">
      <c r="A102" s="14">
        <v>40198</v>
      </c>
      <c r="B102" s="15" t="s">
        <v>114</v>
      </c>
      <c r="C102" s="3">
        <v>29548327.670000002</v>
      </c>
      <c r="D102" s="16">
        <v>0.1421</v>
      </c>
      <c r="E102" s="17">
        <f t="shared" si="5"/>
        <v>4198817</v>
      </c>
      <c r="F102" s="16">
        <v>0.1421</v>
      </c>
      <c r="G102" s="17">
        <f t="shared" si="6"/>
        <v>4198817</v>
      </c>
      <c r="H102" s="17">
        <f t="shared" si="7"/>
        <v>0</v>
      </c>
      <c r="J102" s="18">
        <f t="shared" si="4"/>
        <v>2.4551999999999998E-3</v>
      </c>
    </row>
    <row r="103" spans="1:10" x14ac:dyDescent="0.25">
      <c r="A103" s="14">
        <v>40199</v>
      </c>
      <c r="B103" s="15" t="s">
        <v>115</v>
      </c>
      <c r="C103" s="3">
        <v>100339283.37</v>
      </c>
      <c r="D103" s="16">
        <v>0.1421</v>
      </c>
      <c r="E103" s="17">
        <f t="shared" si="5"/>
        <v>14258212</v>
      </c>
      <c r="F103" s="16">
        <v>0.1421</v>
      </c>
      <c r="G103" s="17">
        <f t="shared" si="6"/>
        <v>14258212</v>
      </c>
      <c r="H103" s="17">
        <f t="shared" si="7"/>
        <v>0</v>
      </c>
      <c r="J103" s="18">
        <f t="shared" ref="J103:J150" si="8">ROUND(E103/$E$152,7)</f>
        <v>8.3374E-3</v>
      </c>
    </row>
    <row r="104" spans="1:10" x14ac:dyDescent="0.25">
      <c r="A104" s="14">
        <v>40200</v>
      </c>
      <c r="B104" s="15" t="s">
        <v>116</v>
      </c>
      <c r="C104" s="3">
        <v>212891412.98000002</v>
      </c>
      <c r="D104" s="16">
        <v>0.1421</v>
      </c>
      <c r="E104" s="17">
        <f t="shared" si="5"/>
        <v>30251870</v>
      </c>
      <c r="F104" s="16">
        <v>0.1421</v>
      </c>
      <c r="G104" s="17">
        <f t="shared" si="6"/>
        <v>30251870</v>
      </c>
      <c r="H104" s="17">
        <f t="shared" si="7"/>
        <v>0</v>
      </c>
      <c r="J104" s="18">
        <f t="shared" si="8"/>
        <v>1.76896E-2</v>
      </c>
    </row>
    <row r="105" spans="1:10" x14ac:dyDescent="0.25">
      <c r="A105" s="14">
        <v>40201</v>
      </c>
      <c r="B105" s="15" t="s">
        <v>117</v>
      </c>
      <c r="C105" s="3">
        <v>17468284.379999999</v>
      </c>
      <c r="D105" s="16">
        <v>0.1421</v>
      </c>
      <c r="E105" s="17">
        <f t="shared" si="5"/>
        <v>2482243</v>
      </c>
      <c r="F105" s="16">
        <v>0.1421</v>
      </c>
      <c r="G105" s="17">
        <f t="shared" si="6"/>
        <v>2482243</v>
      </c>
      <c r="H105" s="17">
        <f t="shared" si="7"/>
        <v>0</v>
      </c>
      <c r="J105" s="18">
        <f t="shared" si="8"/>
        <v>1.4515000000000001E-3</v>
      </c>
    </row>
    <row r="106" spans="1:10" x14ac:dyDescent="0.25">
      <c r="A106" s="14">
        <v>40202</v>
      </c>
      <c r="B106" s="15" t="s">
        <v>118</v>
      </c>
      <c r="C106" s="3">
        <v>6465737.3699999992</v>
      </c>
      <c r="D106" s="16">
        <v>0.1421</v>
      </c>
      <c r="E106" s="17">
        <f t="shared" si="5"/>
        <v>918781</v>
      </c>
      <c r="F106" s="16">
        <v>0.1421</v>
      </c>
      <c r="G106" s="17">
        <f t="shared" si="6"/>
        <v>918781</v>
      </c>
      <c r="H106" s="17">
        <f t="shared" si="7"/>
        <v>0</v>
      </c>
      <c r="J106" s="18">
        <f t="shared" si="8"/>
        <v>5.373E-4</v>
      </c>
    </row>
    <row r="107" spans="1:10" x14ac:dyDescent="0.25">
      <c r="A107" s="14">
        <v>40203</v>
      </c>
      <c r="B107" s="15" t="s">
        <v>119</v>
      </c>
      <c r="C107" s="3">
        <v>56052977.440000005</v>
      </c>
      <c r="D107" s="16">
        <v>0.1421</v>
      </c>
      <c r="E107" s="17">
        <f t="shared" si="5"/>
        <v>7965128</v>
      </c>
      <c r="F107" s="16">
        <v>0.1421</v>
      </c>
      <c r="G107" s="17">
        <f t="shared" si="6"/>
        <v>7965128</v>
      </c>
      <c r="H107" s="17">
        <f t="shared" si="7"/>
        <v>0</v>
      </c>
      <c r="J107" s="18">
        <f t="shared" si="8"/>
        <v>4.6575999999999996E-3</v>
      </c>
    </row>
    <row r="108" spans="1:10" x14ac:dyDescent="0.25">
      <c r="A108" s="14">
        <v>40205</v>
      </c>
      <c r="B108" s="15" t="s">
        <v>120</v>
      </c>
      <c r="C108" s="3">
        <v>55081760.559999995</v>
      </c>
      <c r="D108" s="16">
        <v>0.1421</v>
      </c>
      <c r="E108" s="17">
        <f t="shared" si="5"/>
        <v>7827118</v>
      </c>
      <c r="F108" s="16">
        <v>0.1421</v>
      </c>
      <c r="G108" s="17">
        <f t="shared" si="6"/>
        <v>7827118</v>
      </c>
      <c r="H108" s="17">
        <f t="shared" si="7"/>
        <v>0</v>
      </c>
      <c r="J108" s="18">
        <f t="shared" si="8"/>
        <v>4.5769000000000001E-3</v>
      </c>
    </row>
    <row r="109" spans="1:10" x14ac:dyDescent="0.25">
      <c r="A109" s="14">
        <v>40206</v>
      </c>
      <c r="B109" s="15" t="s">
        <v>121</v>
      </c>
      <c r="C109" s="3">
        <v>31739947.07</v>
      </c>
      <c r="D109" s="16">
        <v>0.1421</v>
      </c>
      <c r="E109" s="17">
        <f t="shared" si="5"/>
        <v>4510246</v>
      </c>
      <c r="F109" s="16">
        <v>0.1421</v>
      </c>
      <c r="G109" s="17">
        <f t="shared" si="6"/>
        <v>4510246</v>
      </c>
      <c r="H109" s="17">
        <f t="shared" si="7"/>
        <v>0</v>
      </c>
      <c r="J109" s="18">
        <f t="shared" si="8"/>
        <v>2.6373E-3</v>
      </c>
    </row>
    <row r="110" spans="1:10" x14ac:dyDescent="0.25">
      <c r="A110" s="14">
        <v>40207</v>
      </c>
      <c r="B110" s="15" t="s">
        <v>122</v>
      </c>
      <c r="C110" s="3">
        <v>163847383.63000003</v>
      </c>
      <c r="D110" s="16">
        <v>0.1421</v>
      </c>
      <c r="E110" s="17">
        <f t="shared" si="5"/>
        <v>23282713</v>
      </c>
      <c r="F110" s="16">
        <v>0.1421</v>
      </c>
      <c r="G110" s="17">
        <f t="shared" si="6"/>
        <v>23282713</v>
      </c>
      <c r="H110" s="17">
        <f t="shared" si="7"/>
        <v>0</v>
      </c>
      <c r="J110" s="18">
        <f t="shared" si="8"/>
        <v>1.36145E-2</v>
      </c>
    </row>
    <row r="111" spans="1:10" x14ac:dyDescent="0.25">
      <c r="A111" s="14">
        <v>40208</v>
      </c>
      <c r="B111" s="15" t="s">
        <v>123</v>
      </c>
      <c r="C111" s="3">
        <v>65779556.699999996</v>
      </c>
      <c r="D111" s="16">
        <v>0.1421</v>
      </c>
      <c r="E111" s="17">
        <f t="shared" si="5"/>
        <v>9347275</v>
      </c>
      <c r="F111" s="16">
        <v>0.1421</v>
      </c>
      <c r="G111" s="17">
        <f t="shared" si="6"/>
        <v>9347275</v>
      </c>
      <c r="H111" s="17">
        <f t="shared" si="7"/>
        <v>0</v>
      </c>
      <c r="J111" s="18">
        <f t="shared" si="8"/>
        <v>5.4657999999999998E-3</v>
      </c>
    </row>
    <row r="112" spans="1:10" x14ac:dyDescent="0.25">
      <c r="A112" s="14">
        <v>40209</v>
      </c>
      <c r="B112" s="15" t="s">
        <v>124</v>
      </c>
      <c r="C112" s="3">
        <v>33368165.160000004</v>
      </c>
      <c r="D112" s="16">
        <v>0.1421</v>
      </c>
      <c r="E112" s="17">
        <f t="shared" si="5"/>
        <v>4741616</v>
      </c>
      <c r="F112" s="16">
        <v>0.1421</v>
      </c>
      <c r="G112" s="17">
        <f t="shared" si="6"/>
        <v>4741616</v>
      </c>
      <c r="H112" s="17">
        <f t="shared" si="7"/>
        <v>0</v>
      </c>
      <c r="J112" s="18">
        <f t="shared" si="8"/>
        <v>2.7726000000000001E-3</v>
      </c>
    </row>
    <row r="113" spans="1:10" x14ac:dyDescent="0.25">
      <c r="A113" s="14">
        <v>40210</v>
      </c>
      <c r="B113" s="15" t="s">
        <v>125</v>
      </c>
      <c r="C113" s="3">
        <v>67954069.61999999</v>
      </c>
      <c r="D113" s="16">
        <v>0.1421</v>
      </c>
      <c r="E113" s="17">
        <f t="shared" si="5"/>
        <v>9656273</v>
      </c>
      <c r="F113" s="16">
        <v>0.1421</v>
      </c>
      <c r="G113" s="17">
        <f t="shared" si="6"/>
        <v>9656273</v>
      </c>
      <c r="H113" s="17">
        <f t="shared" si="7"/>
        <v>0</v>
      </c>
      <c r="J113" s="18">
        <f t="shared" si="8"/>
        <v>5.6464999999999996E-3</v>
      </c>
    </row>
    <row r="114" spans="1:10" x14ac:dyDescent="0.25">
      <c r="A114" s="14">
        <v>40211</v>
      </c>
      <c r="B114" s="15" t="s">
        <v>126</v>
      </c>
      <c r="C114" s="3">
        <v>221128092.54999998</v>
      </c>
      <c r="D114" s="16">
        <v>0.1421</v>
      </c>
      <c r="E114" s="17">
        <f t="shared" si="5"/>
        <v>31422302</v>
      </c>
      <c r="F114" s="16">
        <v>0.1421</v>
      </c>
      <c r="G114" s="17">
        <f t="shared" si="6"/>
        <v>31422302</v>
      </c>
      <c r="H114" s="17">
        <f t="shared" si="7"/>
        <v>0</v>
      </c>
      <c r="J114" s="18">
        <f t="shared" si="8"/>
        <v>1.8374000000000001E-2</v>
      </c>
    </row>
    <row r="115" spans="1:10" x14ac:dyDescent="0.25">
      <c r="A115" s="14">
        <v>40212</v>
      </c>
      <c r="B115" s="15" t="s">
        <v>127</v>
      </c>
      <c r="C115" s="3">
        <v>266354686.54000002</v>
      </c>
      <c r="D115" s="16">
        <v>0.1421</v>
      </c>
      <c r="E115" s="17">
        <f t="shared" si="5"/>
        <v>37849001</v>
      </c>
      <c r="F115" s="16">
        <v>0.1421</v>
      </c>
      <c r="G115" s="17">
        <f t="shared" si="6"/>
        <v>37849001</v>
      </c>
      <c r="H115" s="17">
        <f t="shared" si="7"/>
        <v>0</v>
      </c>
      <c r="J115" s="18">
        <f t="shared" si="8"/>
        <v>2.2131999999999999E-2</v>
      </c>
    </row>
    <row r="116" spans="1:10" x14ac:dyDescent="0.25">
      <c r="A116" s="14">
        <v>40213</v>
      </c>
      <c r="B116" s="15" t="s">
        <v>128</v>
      </c>
      <c r="C116" s="3">
        <v>33748617.849999994</v>
      </c>
      <c r="D116" s="16">
        <v>0.1421</v>
      </c>
      <c r="E116" s="17">
        <f t="shared" si="5"/>
        <v>4795679</v>
      </c>
      <c r="F116" s="16">
        <v>0.1421</v>
      </c>
      <c r="G116" s="17">
        <f t="shared" si="6"/>
        <v>4795679</v>
      </c>
      <c r="H116" s="17">
        <f t="shared" si="7"/>
        <v>0</v>
      </c>
      <c r="J116" s="18">
        <f t="shared" si="8"/>
        <v>2.8042000000000002E-3</v>
      </c>
    </row>
    <row r="117" spans="1:10" x14ac:dyDescent="0.25">
      <c r="A117" s="14">
        <v>40214</v>
      </c>
      <c r="B117" s="15" t="s">
        <v>129</v>
      </c>
      <c r="C117" s="3">
        <v>120087271.33</v>
      </c>
      <c r="D117" s="16">
        <v>0.1421</v>
      </c>
      <c r="E117" s="17">
        <f t="shared" si="5"/>
        <v>17064401</v>
      </c>
      <c r="F117" s="16">
        <v>0.1421</v>
      </c>
      <c r="G117" s="17">
        <f t="shared" si="6"/>
        <v>17064401</v>
      </c>
      <c r="H117" s="17">
        <f t="shared" si="7"/>
        <v>0</v>
      </c>
      <c r="J117" s="18">
        <f t="shared" si="8"/>
        <v>9.9783000000000007E-3</v>
      </c>
    </row>
    <row r="118" spans="1:10" x14ac:dyDescent="0.25">
      <c r="A118" s="14">
        <v>40215</v>
      </c>
      <c r="B118" s="15" t="s">
        <v>130</v>
      </c>
      <c r="C118" s="3">
        <v>13325684.27</v>
      </c>
      <c r="D118" s="16">
        <v>0.1421</v>
      </c>
      <c r="E118" s="17">
        <f t="shared" si="5"/>
        <v>1893580</v>
      </c>
      <c r="F118" s="16">
        <v>0.1421</v>
      </c>
      <c r="G118" s="17">
        <f t="shared" si="6"/>
        <v>1893580</v>
      </c>
      <c r="H118" s="17">
        <f t="shared" si="7"/>
        <v>0</v>
      </c>
      <c r="J118" s="18">
        <f t="shared" si="8"/>
        <v>1.1073000000000001E-3</v>
      </c>
    </row>
    <row r="119" spans="1:10" x14ac:dyDescent="0.25">
      <c r="A119" s="14">
        <v>40216</v>
      </c>
      <c r="B119" s="15" t="s">
        <v>131</v>
      </c>
      <c r="C119" s="3">
        <v>271170127.85999995</v>
      </c>
      <c r="D119" s="16">
        <v>0.1421</v>
      </c>
      <c r="E119" s="17">
        <f t="shared" si="5"/>
        <v>38533275</v>
      </c>
      <c r="F119" s="16">
        <v>0.1421</v>
      </c>
      <c r="G119" s="17">
        <f t="shared" si="6"/>
        <v>38533275</v>
      </c>
      <c r="H119" s="17">
        <f t="shared" si="7"/>
        <v>0</v>
      </c>
      <c r="J119" s="18">
        <f t="shared" si="8"/>
        <v>2.2532099999999999E-2</v>
      </c>
    </row>
    <row r="120" spans="1:10" x14ac:dyDescent="0.25">
      <c r="A120" s="14">
        <v>40217</v>
      </c>
      <c r="B120" s="15" t="s">
        <v>132</v>
      </c>
      <c r="C120" s="3">
        <v>130228039.31</v>
      </c>
      <c r="D120" s="16">
        <v>0.1421</v>
      </c>
      <c r="E120" s="17">
        <f t="shared" si="5"/>
        <v>18505404</v>
      </c>
      <c r="F120" s="16">
        <v>0.1421</v>
      </c>
      <c r="G120" s="17">
        <f t="shared" si="6"/>
        <v>18505404</v>
      </c>
      <c r="H120" s="17">
        <f t="shared" si="7"/>
        <v>0</v>
      </c>
      <c r="J120" s="18">
        <f t="shared" si="8"/>
        <v>1.08209E-2</v>
      </c>
    </row>
    <row r="121" spans="1:10" x14ac:dyDescent="0.25">
      <c r="A121" s="14">
        <v>40219</v>
      </c>
      <c r="B121" s="15" t="s">
        <v>133</v>
      </c>
      <c r="C121" s="3">
        <v>25194841.68</v>
      </c>
      <c r="D121" s="16">
        <v>0.1421</v>
      </c>
      <c r="E121" s="17">
        <f t="shared" si="5"/>
        <v>3580187</v>
      </c>
      <c r="F121" s="16">
        <v>0.1421</v>
      </c>
      <c r="G121" s="17">
        <f t="shared" si="6"/>
        <v>3580187</v>
      </c>
      <c r="H121" s="17">
        <f t="shared" si="7"/>
        <v>0</v>
      </c>
      <c r="J121" s="18">
        <f t="shared" si="8"/>
        <v>2.0934999999999999E-3</v>
      </c>
    </row>
    <row r="122" spans="1:10" x14ac:dyDescent="0.25">
      <c r="A122" s="14">
        <v>40220</v>
      </c>
      <c r="B122" s="15" t="s">
        <v>134</v>
      </c>
      <c r="C122" s="3">
        <v>113044891.47</v>
      </c>
      <c r="D122" s="16">
        <v>0.1421</v>
      </c>
      <c r="E122" s="17">
        <f t="shared" si="5"/>
        <v>16063679</v>
      </c>
      <c r="F122" s="16">
        <v>0.1421</v>
      </c>
      <c r="G122" s="17">
        <f t="shared" si="6"/>
        <v>16063679</v>
      </c>
      <c r="H122" s="17">
        <f t="shared" si="7"/>
        <v>0</v>
      </c>
      <c r="J122" s="18">
        <f t="shared" si="8"/>
        <v>9.3932000000000009E-3</v>
      </c>
    </row>
    <row r="123" spans="1:10" x14ac:dyDescent="0.25">
      <c r="A123" s="14">
        <v>40222</v>
      </c>
      <c r="B123" s="15" t="s">
        <v>135</v>
      </c>
      <c r="C123" s="3">
        <v>40748022.819999993</v>
      </c>
      <c r="D123" s="16">
        <v>0.1421</v>
      </c>
      <c r="E123" s="17">
        <f t="shared" si="5"/>
        <v>5790294</v>
      </c>
      <c r="F123" s="16">
        <v>0.1421</v>
      </c>
      <c r="G123" s="17">
        <f t="shared" si="6"/>
        <v>5790294</v>
      </c>
      <c r="H123" s="17">
        <f t="shared" si="7"/>
        <v>0</v>
      </c>
      <c r="J123" s="18">
        <f t="shared" si="8"/>
        <v>3.3858E-3</v>
      </c>
    </row>
    <row r="124" spans="1:10" x14ac:dyDescent="0.25">
      <c r="A124" s="14">
        <v>40223</v>
      </c>
      <c r="B124" s="15" t="s">
        <v>136</v>
      </c>
      <c r="C124" s="3">
        <v>15328316.43</v>
      </c>
      <c r="D124" s="16">
        <v>0.1421</v>
      </c>
      <c r="E124" s="17">
        <f t="shared" si="5"/>
        <v>2178154</v>
      </c>
      <c r="F124" s="16">
        <v>0.1421</v>
      </c>
      <c r="G124" s="17">
        <f t="shared" si="6"/>
        <v>2178154</v>
      </c>
      <c r="H124" s="17">
        <f t="shared" si="7"/>
        <v>0</v>
      </c>
      <c r="J124" s="18">
        <f t="shared" si="8"/>
        <v>1.2737E-3</v>
      </c>
    </row>
    <row r="125" spans="1:10" x14ac:dyDescent="0.25">
      <c r="A125" s="14">
        <v>40224</v>
      </c>
      <c r="B125" s="15" t="s">
        <v>137</v>
      </c>
      <c r="C125" s="3">
        <v>37436221.740000002</v>
      </c>
      <c r="D125" s="16">
        <v>0.1421</v>
      </c>
      <c r="E125" s="17">
        <f t="shared" si="5"/>
        <v>5319687</v>
      </c>
      <c r="F125" s="16">
        <v>0.1421</v>
      </c>
      <c r="G125" s="17">
        <f t="shared" si="6"/>
        <v>5319687</v>
      </c>
      <c r="H125" s="17">
        <f t="shared" si="7"/>
        <v>0</v>
      </c>
      <c r="J125" s="18">
        <f t="shared" si="8"/>
        <v>3.1107000000000001E-3</v>
      </c>
    </row>
    <row r="126" spans="1:10" x14ac:dyDescent="0.25">
      <c r="A126" s="14">
        <v>40225</v>
      </c>
      <c r="B126" s="15" t="s">
        <v>138</v>
      </c>
      <c r="C126" s="3">
        <v>27881070.019999996</v>
      </c>
      <c r="D126" s="16">
        <v>0.1421</v>
      </c>
      <c r="E126" s="17">
        <f t="shared" si="5"/>
        <v>3961900</v>
      </c>
      <c r="F126" s="16">
        <v>0.1421</v>
      </c>
      <c r="G126" s="17">
        <f t="shared" si="6"/>
        <v>3961900</v>
      </c>
      <c r="H126" s="17">
        <f t="shared" si="7"/>
        <v>0</v>
      </c>
      <c r="J126" s="18">
        <f t="shared" si="8"/>
        <v>2.3167000000000001E-3</v>
      </c>
    </row>
    <row r="127" spans="1:10" x14ac:dyDescent="0.25">
      <c r="A127" s="14">
        <v>40231</v>
      </c>
      <c r="B127" s="15" t="s">
        <v>139</v>
      </c>
      <c r="C127" s="3">
        <v>340580.74999999988</v>
      </c>
      <c r="D127" s="16">
        <v>0.1421</v>
      </c>
      <c r="E127" s="17">
        <f t="shared" si="5"/>
        <v>48397</v>
      </c>
      <c r="F127" s="16">
        <v>0.1421</v>
      </c>
      <c r="G127" s="17">
        <f t="shared" si="6"/>
        <v>48397</v>
      </c>
      <c r="H127" s="17">
        <f t="shared" si="7"/>
        <v>0</v>
      </c>
      <c r="J127" s="18">
        <f t="shared" si="8"/>
        <v>2.83E-5</v>
      </c>
    </row>
    <row r="128" spans="1:10" x14ac:dyDescent="0.25">
      <c r="A128" s="14">
        <v>40232</v>
      </c>
      <c r="B128" s="15" t="s">
        <v>140</v>
      </c>
      <c r="C128" s="3">
        <v>11039488.330000002</v>
      </c>
      <c r="D128" s="16">
        <v>0.1421</v>
      </c>
      <c r="E128" s="17">
        <f t="shared" si="5"/>
        <v>1568711</v>
      </c>
      <c r="F128" s="16">
        <v>0.1421</v>
      </c>
      <c r="G128" s="17">
        <f t="shared" si="6"/>
        <v>1568711</v>
      </c>
      <c r="H128" s="17">
        <f t="shared" si="7"/>
        <v>0</v>
      </c>
      <c r="J128" s="18">
        <f t="shared" si="8"/>
        <v>9.1730000000000002E-4</v>
      </c>
    </row>
    <row r="129" spans="1:10" x14ac:dyDescent="0.25">
      <c r="A129" s="14">
        <v>40233</v>
      </c>
      <c r="B129" s="15" t="s">
        <v>141</v>
      </c>
      <c r="C129" s="3">
        <v>353386426.39999998</v>
      </c>
      <c r="D129" s="16">
        <v>0.1421</v>
      </c>
      <c r="E129" s="17">
        <f t="shared" si="5"/>
        <v>50216211</v>
      </c>
      <c r="F129" s="16">
        <v>0.1421</v>
      </c>
      <c r="G129" s="17">
        <f t="shared" si="6"/>
        <v>50216211</v>
      </c>
      <c r="H129" s="17">
        <f t="shared" si="7"/>
        <v>0</v>
      </c>
      <c r="J129" s="18">
        <f t="shared" si="8"/>
        <v>2.93637E-2</v>
      </c>
    </row>
    <row r="130" spans="1:10" x14ac:dyDescent="0.25">
      <c r="A130" s="14">
        <v>40234</v>
      </c>
      <c r="B130" s="15" t="s">
        <v>142</v>
      </c>
      <c r="C130" s="3">
        <v>533744954.56999999</v>
      </c>
      <c r="D130" s="16">
        <v>0.1421</v>
      </c>
      <c r="E130" s="17">
        <f t="shared" si="5"/>
        <v>75845158</v>
      </c>
      <c r="F130" s="16">
        <v>0.1421</v>
      </c>
      <c r="G130" s="17">
        <f t="shared" si="6"/>
        <v>75845158</v>
      </c>
      <c r="H130" s="17">
        <f t="shared" si="7"/>
        <v>0</v>
      </c>
      <c r="J130" s="18">
        <f t="shared" si="8"/>
        <v>4.4350100000000003E-2</v>
      </c>
    </row>
    <row r="131" spans="1:10" x14ac:dyDescent="0.25">
      <c r="A131" s="14">
        <v>40236</v>
      </c>
      <c r="B131" s="15" t="s">
        <v>143</v>
      </c>
      <c r="C131" s="3">
        <v>34510891.370000005</v>
      </c>
      <c r="D131" s="16">
        <v>0.1421</v>
      </c>
      <c r="E131" s="17">
        <f t="shared" si="5"/>
        <v>4903998</v>
      </c>
      <c r="F131" s="16">
        <v>0.1421</v>
      </c>
      <c r="G131" s="17">
        <f t="shared" si="6"/>
        <v>4903998</v>
      </c>
      <c r="H131" s="17">
        <f t="shared" si="7"/>
        <v>0</v>
      </c>
      <c r="J131" s="18">
        <f t="shared" si="8"/>
        <v>2.8676000000000001E-3</v>
      </c>
    </row>
    <row r="132" spans="1:10" x14ac:dyDescent="0.25">
      <c r="A132" s="14">
        <v>40306</v>
      </c>
      <c r="B132" s="15" t="s">
        <v>144</v>
      </c>
      <c r="C132" s="3">
        <v>7292457.3600000013</v>
      </c>
      <c r="D132" s="16">
        <v>0.1421</v>
      </c>
      <c r="E132" s="17">
        <f t="shared" si="5"/>
        <v>1036258</v>
      </c>
      <c r="F132" s="16">
        <v>0.1421</v>
      </c>
      <c r="G132" s="17">
        <f t="shared" si="6"/>
        <v>1036258</v>
      </c>
      <c r="H132" s="17">
        <f t="shared" si="7"/>
        <v>0</v>
      </c>
      <c r="J132" s="18">
        <f t="shared" si="8"/>
        <v>6.0590000000000004E-4</v>
      </c>
    </row>
    <row r="133" spans="1:10" x14ac:dyDescent="0.25">
      <c r="A133" s="14">
        <v>40307</v>
      </c>
      <c r="B133" s="15" t="s">
        <v>145</v>
      </c>
      <c r="C133" s="3">
        <v>4368402.95</v>
      </c>
      <c r="D133" s="16">
        <v>0.1421</v>
      </c>
      <c r="E133" s="17">
        <f t="shared" si="5"/>
        <v>620750</v>
      </c>
      <c r="F133" s="16">
        <v>0.1421</v>
      </c>
      <c r="G133" s="17">
        <f t="shared" si="6"/>
        <v>620750</v>
      </c>
      <c r="H133" s="17">
        <f t="shared" si="7"/>
        <v>0</v>
      </c>
      <c r="J133" s="18">
        <f t="shared" si="8"/>
        <v>3.6299999999999999E-4</v>
      </c>
    </row>
    <row r="134" spans="1:10" x14ac:dyDescent="0.25">
      <c r="A134" s="14">
        <v>40308</v>
      </c>
      <c r="B134" s="15" t="s">
        <v>146</v>
      </c>
      <c r="C134" s="3">
        <v>28667909.760000005</v>
      </c>
      <c r="D134" s="16">
        <v>0.1421</v>
      </c>
      <c r="E134" s="17">
        <f t="shared" si="5"/>
        <v>4073710</v>
      </c>
      <c r="F134" s="16">
        <v>0.1421</v>
      </c>
      <c r="G134" s="17">
        <f t="shared" si="6"/>
        <v>4073710</v>
      </c>
      <c r="H134" s="17">
        <f t="shared" si="7"/>
        <v>0</v>
      </c>
      <c r="J134" s="18">
        <f t="shared" si="8"/>
        <v>2.3820999999999998E-3</v>
      </c>
    </row>
    <row r="135" spans="1:10" x14ac:dyDescent="0.25">
      <c r="A135" s="14">
        <v>40309</v>
      </c>
      <c r="B135" s="15" t="s">
        <v>147</v>
      </c>
      <c r="C135" s="3">
        <v>6124104.54</v>
      </c>
      <c r="D135" s="16">
        <v>0.1421</v>
      </c>
      <c r="E135" s="17">
        <f t="shared" si="5"/>
        <v>870235</v>
      </c>
      <c r="F135" s="16">
        <v>0.1421</v>
      </c>
      <c r="G135" s="17">
        <f t="shared" si="6"/>
        <v>870235</v>
      </c>
      <c r="H135" s="17">
        <f t="shared" si="7"/>
        <v>0</v>
      </c>
      <c r="J135" s="18">
        <f t="shared" si="8"/>
        <v>5.0889999999999996E-4</v>
      </c>
    </row>
    <row r="136" spans="1:10" x14ac:dyDescent="0.25">
      <c r="A136" s="14">
        <v>40313</v>
      </c>
      <c r="B136" s="15" t="s">
        <v>148</v>
      </c>
      <c r="C136" s="3">
        <v>10992552.410000002</v>
      </c>
      <c r="D136" s="16">
        <v>0.1421</v>
      </c>
      <c r="E136" s="17">
        <f t="shared" si="5"/>
        <v>1562042</v>
      </c>
      <c r="F136" s="16">
        <v>0.1421</v>
      </c>
      <c r="G136" s="17">
        <f t="shared" si="6"/>
        <v>1562042</v>
      </c>
      <c r="H136" s="17">
        <f t="shared" si="7"/>
        <v>0</v>
      </c>
      <c r="J136" s="18">
        <f t="shared" si="8"/>
        <v>9.1339999999999998E-4</v>
      </c>
    </row>
    <row r="137" spans="1:10" x14ac:dyDescent="0.25">
      <c r="A137" s="14">
        <v>40314</v>
      </c>
      <c r="B137" s="15" t="s">
        <v>149</v>
      </c>
      <c r="C137" s="3">
        <v>5670656.4900000002</v>
      </c>
      <c r="D137" s="16">
        <v>0.1421</v>
      </c>
      <c r="E137" s="17">
        <f t="shared" si="5"/>
        <v>805800</v>
      </c>
      <c r="F137" s="16">
        <v>0.1421</v>
      </c>
      <c r="G137" s="17">
        <f t="shared" si="6"/>
        <v>805800</v>
      </c>
      <c r="H137" s="17">
        <f t="shared" si="7"/>
        <v>0</v>
      </c>
      <c r="J137" s="18">
        <f t="shared" si="8"/>
        <v>4.7120000000000002E-4</v>
      </c>
    </row>
    <row r="138" spans="1:10" x14ac:dyDescent="0.25">
      <c r="A138" s="14">
        <v>40332</v>
      </c>
      <c r="B138" s="15" t="s">
        <v>150</v>
      </c>
      <c r="C138" s="3">
        <v>84637191.020000011</v>
      </c>
      <c r="D138" s="16">
        <v>0.1421</v>
      </c>
      <c r="E138" s="17">
        <f t="shared" si="5"/>
        <v>12026945</v>
      </c>
      <c r="F138" s="16">
        <v>0.1421</v>
      </c>
      <c r="G138" s="17">
        <f t="shared" si="6"/>
        <v>12026945</v>
      </c>
      <c r="H138" s="17">
        <f t="shared" si="7"/>
        <v>0</v>
      </c>
      <c r="J138" s="18">
        <f t="shared" si="8"/>
        <v>7.0327000000000002E-3</v>
      </c>
    </row>
    <row r="139" spans="1:10" x14ac:dyDescent="0.25">
      <c r="A139" s="14">
        <v>40335</v>
      </c>
      <c r="B139" s="15" t="s">
        <v>151</v>
      </c>
      <c r="C139" s="3">
        <v>31782650.140000001</v>
      </c>
      <c r="D139" s="16">
        <v>0.1421</v>
      </c>
      <c r="E139" s="17">
        <f t="shared" ref="E139:E150" si="9">ROUND(C139*D139,0)</f>
        <v>4516315</v>
      </c>
      <c r="F139" s="16">
        <v>0.1421</v>
      </c>
      <c r="G139" s="17">
        <f t="shared" ref="G139:G150" si="10">ROUND(C139*F139,0)</f>
        <v>4516315</v>
      </c>
      <c r="H139" s="17">
        <f t="shared" ref="H139:H150" si="11">G139-E139</f>
        <v>0</v>
      </c>
      <c r="J139" s="18">
        <f t="shared" si="8"/>
        <v>2.6408999999999998E-3</v>
      </c>
    </row>
    <row r="140" spans="1:10" x14ac:dyDescent="0.25">
      <c r="A140" s="14">
        <v>40402</v>
      </c>
      <c r="B140" s="15" t="s">
        <v>152</v>
      </c>
      <c r="C140" s="3">
        <v>99947322.520000011</v>
      </c>
      <c r="D140" s="16">
        <v>0.1421</v>
      </c>
      <c r="E140" s="17">
        <f t="shared" si="9"/>
        <v>14202515</v>
      </c>
      <c r="F140" s="16">
        <v>0.1421</v>
      </c>
      <c r="G140" s="17">
        <f t="shared" si="10"/>
        <v>14202515</v>
      </c>
      <c r="H140" s="17">
        <f t="shared" si="11"/>
        <v>0</v>
      </c>
      <c r="J140" s="18">
        <f t="shared" si="8"/>
        <v>8.3049000000000005E-3</v>
      </c>
    </row>
    <row r="141" spans="1:10" x14ac:dyDescent="0.25">
      <c r="A141" s="14">
        <v>40403</v>
      </c>
      <c r="B141" s="15" t="s">
        <v>153</v>
      </c>
      <c r="C141" s="3">
        <v>15934681.73</v>
      </c>
      <c r="D141" s="16">
        <v>0.1421</v>
      </c>
      <c r="E141" s="17">
        <f t="shared" si="9"/>
        <v>2264318</v>
      </c>
      <c r="F141" s="16">
        <v>0.1421</v>
      </c>
      <c r="G141" s="17">
        <f t="shared" si="10"/>
        <v>2264318</v>
      </c>
      <c r="H141" s="17">
        <f t="shared" si="11"/>
        <v>0</v>
      </c>
      <c r="J141" s="18">
        <f t="shared" si="8"/>
        <v>1.3240000000000001E-3</v>
      </c>
    </row>
    <row r="142" spans="1:10" x14ac:dyDescent="0.25">
      <c r="A142" s="14">
        <v>40410</v>
      </c>
      <c r="B142" s="15" t="s">
        <v>154</v>
      </c>
      <c r="C142" s="3">
        <v>2752740.9699999997</v>
      </c>
      <c r="D142" s="16">
        <v>0.1421</v>
      </c>
      <c r="E142" s="17">
        <f t="shared" si="9"/>
        <v>391164</v>
      </c>
      <c r="F142" s="16">
        <v>0.1421</v>
      </c>
      <c r="G142" s="17">
        <f t="shared" si="10"/>
        <v>391164</v>
      </c>
      <c r="H142" s="17">
        <f t="shared" si="11"/>
        <v>0</v>
      </c>
      <c r="J142" s="18">
        <f t="shared" si="8"/>
        <v>2.287E-4</v>
      </c>
    </row>
    <row r="143" spans="1:10" x14ac:dyDescent="0.25">
      <c r="A143" s="14">
        <v>40415</v>
      </c>
      <c r="B143" s="15" t="s">
        <v>155</v>
      </c>
      <c r="C143" s="3">
        <v>12087793.470000003</v>
      </c>
      <c r="D143" s="16">
        <v>0.1421</v>
      </c>
      <c r="E143" s="17">
        <f t="shared" si="9"/>
        <v>1717675</v>
      </c>
      <c r="F143" s="16">
        <v>0.1421</v>
      </c>
      <c r="G143" s="17">
        <f t="shared" si="10"/>
        <v>1717675</v>
      </c>
      <c r="H143" s="17">
        <f t="shared" si="11"/>
        <v>0</v>
      </c>
      <c r="J143" s="18">
        <f t="shared" si="8"/>
        <v>1.0043999999999999E-3</v>
      </c>
    </row>
    <row r="144" spans="1:10" x14ac:dyDescent="0.25">
      <c r="A144" s="14">
        <v>40416</v>
      </c>
      <c r="B144" s="15" t="s">
        <v>156</v>
      </c>
      <c r="C144" s="3">
        <v>1143703.0499999998</v>
      </c>
      <c r="D144" s="16">
        <v>0.1421</v>
      </c>
      <c r="E144" s="17">
        <f t="shared" si="9"/>
        <v>162520</v>
      </c>
      <c r="F144" s="16">
        <v>0.1421</v>
      </c>
      <c r="G144" s="17">
        <f t="shared" si="10"/>
        <v>162520</v>
      </c>
      <c r="H144" s="17">
        <f t="shared" si="11"/>
        <v>0</v>
      </c>
      <c r="J144" s="18">
        <f t="shared" si="8"/>
        <v>9.5000000000000005E-5</v>
      </c>
    </row>
    <row r="145" spans="1:11" x14ac:dyDescent="0.25">
      <c r="A145" s="14">
        <v>40417</v>
      </c>
      <c r="B145" s="15" t="s">
        <v>157</v>
      </c>
      <c r="C145" s="3">
        <v>904331.06</v>
      </c>
      <c r="D145" s="16">
        <v>0.1421</v>
      </c>
      <c r="E145" s="17">
        <f t="shared" si="9"/>
        <v>128505</v>
      </c>
      <c r="F145" s="16">
        <v>0.1421</v>
      </c>
      <c r="G145" s="17">
        <f t="shared" si="10"/>
        <v>128505</v>
      </c>
      <c r="H145" s="17">
        <f t="shared" si="11"/>
        <v>0</v>
      </c>
      <c r="J145" s="18">
        <f t="shared" si="8"/>
        <v>7.5099999999999996E-5</v>
      </c>
    </row>
    <row r="146" spans="1:11" x14ac:dyDescent="0.25">
      <c r="A146" s="14">
        <v>40418</v>
      </c>
      <c r="B146" s="15" t="s">
        <v>158</v>
      </c>
      <c r="C146" s="3">
        <v>518257.16000000003</v>
      </c>
      <c r="D146" s="16">
        <v>0.1421</v>
      </c>
      <c r="E146" s="17">
        <f t="shared" si="9"/>
        <v>73644</v>
      </c>
      <c r="F146" s="16">
        <v>0.1421</v>
      </c>
      <c r="G146" s="17">
        <f t="shared" si="10"/>
        <v>73644</v>
      </c>
      <c r="H146" s="17">
        <f t="shared" si="11"/>
        <v>0</v>
      </c>
      <c r="J146" s="18">
        <f t="shared" si="8"/>
        <v>4.3099999999999997E-5</v>
      </c>
    </row>
    <row r="147" spans="1:11" x14ac:dyDescent="0.25">
      <c r="A147" s="14">
        <v>40421</v>
      </c>
      <c r="B147" s="15" t="s">
        <v>159</v>
      </c>
      <c r="C147" s="3">
        <v>963193.22</v>
      </c>
      <c r="D147" s="16">
        <v>0.1421</v>
      </c>
      <c r="E147" s="17">
        <f t="shared" si="9"/>
        <v>136870</v>
      </c>
      <c r="F147" s="16">
        <v>0.1421</v>
      </c>
      <c r="G147" s="17">
        <f t="shared" si="10"/>
        <v>136870</v>
      </c>
      <c r="H147" s="17">
        <f t="shared" si="11"/>
        <v>0</v>
      </c>
      <c r="J147" s="18">
        <f t="shared" si="8"/>
        <v>8.0000000000000007E-5</v>
      </c>
    </row>
    <row r="148" spans="1:11" x14ac:dyDescent="0.25">
      <c r="A148" s="14">
        <v>40423</v>
      </c>
      <c r="B148" s="15" t="s">
        <v>160</v>
      </c>
      <c r="C148" s="3">
        <v>6562921.6399999987</v>
      </c>
      <c r="D148" s="16">
        <v>0.1421</v>
      </c>
      <c r="E148" s="17">
        <f t="shared" si="9"/>
        <v>932591</v>
      </c>
      <c r="F148" s="16">
        <v>0.1421</v>
      </c>
      <c r="G148" s="17">
        <f t="shared" si="10"/>
        <v>932591</v>
      </c>
      <c r="H148" s="17">
        <f t="shared" si="11"/>
        <v>0</v>
      </c>
      <c r="J148" s="18">
        <f t="shared" si="8"/>
        <v>5.4529999999999997E-4</v>
      </c>
    </row>
    <row r="149" spans="1:11" x14ac:dyDescent="0.25">
      <c r="A149" s="14">
        <v>40424</v>
      </c>
      <c r="B149" s="15" t="s">
        <v>161</v>
      </c>
      <c r="C149" s="3">
        <v>3022740.9100000006</v>
      </c>
      <c r="D149" s="16">
        <v>0.1421</v>
      </c>
      <c r="E149" s="17">
        <f t="shared" si="9"/>
        <v>429531</v>
      </c>
      <c r="F149" s="16">
        <v>0.1421</v>
      </c>
      <c r="G149" s="17">
        <f t="shared" si="10"/>
        <v>429531</v>
      </c>
      <c r="H149" s="17">
        <f t="shared" si="11"/>
        <v>0</v>
      </c>
      <c r="J149" s="18">
        <f t="shared" si="8"/>
        <v>2.5119999999999998E-4</v>
      </c>
    </row>
    <row r="150" spans="1:11" x14ac:dyDescent="0.25">
      <c r="A150" s="14">
        <v>40425</v>
      </c>
      <c r="B150" s="15" t="s">
        <v>162</v>
      </c>
      <c r="C150" s="3">
        <v>730689.08000000007</v>
      </c>
      <c r="D150" s="16">
        <v>0.1421</v>
      </c>
      <c r="E150" s="17">
        <f t="shared" si="9"/>
        <v>103831</v>
      </c>
      <c r="F150" s="16">
        <v>0.1421</v>
      </c>
      <c r="G150" s="17">
        <f t="shared" si="10"/>
        <v>103831</v>
      </c>
      <c r="H150" s="17">
        <f t="shared" si="11"/>
        <v>0</v>
      </c>
      <c r="J150" s="18">
        <f t="shared" si="8"/>
        <v>6.0699999999999998E-5</v>
      </c>
    </row>
    <row r="151" spans="1:11" x14ac:dyDescent="0.25">
      <c r="A151" s="14"/>
      <c r="C151" s="19"/>
      <c r="D151" s="16"/>
      <c r="E151" s="20"/>
      <c r="F151" s="16"/>
      <c r="G151" s="20"/>
      <c r="H151" s="20"/>
      <c r="J151" s="18"/>
    </row>
    <row r="152" spans="1:11" ht="13.8" thickBot="1" x14ac:dyDescent="0.3">
      <c r="B152" s="15" t="s">
        <v>163</v>
      </c>
      <c r="C152" s="21">
        <f>SUM(C10:C151)</f>
        <v>12034812919.599998</v>
      </c>
      <c r="D152" s="22"/>
      <c r="E152" s="23">
        <f>SUM(E10:E151)</f>
        <v>1710146916</v>
      </c>
      <c r="F152" s="22"/>
      <c r="G152" s="23">
        <f>SUM(G10:G151)</f>
        <v>1710146916</v>
      </c>
      <c r="H152" s="24">
        <f>SUM(H10:H151)</f>
        <v>0</v>
      </c>
      <c r="J152" s="25">
        <f>SUM(J10:J151)</f>
        <v>1</v>
      </c>
    </row>
    <row r="153" spans="1:11" ht="13.8" thickTop="1" x14ac:dyDescent="0.25">
      <c r="D153" s="22"/>
      <c r="E153" s="26"/>
      <c r="F153" s="22"/>
      <c r="G153" s="26"/>
      <c r="H153" s="26"/>
    </row>
    <row r="154" spans="1:11" x14ac:dyDescent="0.25">
      <c r="A154" s="14"/>
      <c r="B154" s="15"/>
    </row>
    <row r="159" spans="1:11" s="2" customFormat="1" x14ac:dyDescent="0.25">
      <c r="A159" s="5"/>
      <c r="C159" s="3"/>
      <c r="D159" s="27"/>
      <c r="I159"/>
      <c r="J159"/>
      <c r="K159"/>
    </row>
  </sheetData>
  <pageMargins left="0.75" right="0.75" top="1" bottom="0.75" header="0.5" footer="0.5"/>
  <pageSetup scale="70" fitToHeight="18" orientation="landscape" r:id="rId1"/>
  <headerFooter alignWithMargins="0">
    <oddHeader xml:space="preserve">&amp;C </oddHead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Web version</vt:lpstr>
      <vt:lpstr>'Web version'!Print_Area</vt:lpstr>
      <vt:lpstr>'Web version'!Print_Titles</vt:lpstr>
    </vt:vector>
  </TitlesOfParts>
  <Company>Virginia Retirement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of Retirement Contributions and Differences by Agency</dc:title>
  <dc:subject>Analysis of Retirement Contributions and Differences by Agency</dc:subject>
  <dc:creator>Virginia Retirement System</dc:creator>
  <dcterms:created xsi:type="dcterms:W3CDTF">2026-07-25T16:44:40Z</dcterms:created>
  <dcterms:modified xsi:type="dcterms:W3CDTF">2026-08-07T18:42:08Z</dcterms:modified>
</cp:coreProperties>
</file>